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ROZPOČET\Rozpočet 2023\CH. VII. rozpočtové opatření 2023\"/>
    </mc:Choice>
  </mc:AlternateContent>
  <xr:revisionPtr revIDLastSave="0" documentId="13_ncr:1_{24E607C6-EC84-403D-8553-34B60C54F37A}" xr6:coauthVersionLast="47" xr6:coauthVersionMax="47" xr10:uidLastSave="{00000000-0000-0000-0000-000000000000}"/>
  <bookViews>
    <workbookView xWindow="-120" yWindow="-120" windowWidth="25440" windowHeight="15270" activeTab="1" xr2:uid="{00000000-000D-0000-FFFF-FFFF00000000}"/>
  </bookViews>
  <sheets>
    <sheet name="PRIJMY" sheetId="5" r:id="rId1"/>
    <sheet name="VYDAJE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95" i="4" l="1"/>
  <c r="C45" i="5"/>
  <c r="C42" i="5"/>
  <c r="B42" i="5"/>
  <c r="D40" i="5"/>
  <c r="D39" i="5"/>
  <c r="D105" i="4"/>
  <c r="D96" i="4" s="1"/>
  <c r="D114" i="4"/>
  <c r="D95" i="4" l="1"/>
  <c r="B59" i="4"/>
  <c r="D11" i="4"/>
  <c r="C59" i="4" l="1"/>
  <c r="D71" i="4"/>
  <c r="D46" i="5"/>
  <c r="D12" i="4" l="1"/>
  <c r="D128" i="4"/>
  <c r="D126" i="4"/>
  <c r="D125" i="4"/>
  <c r="D121" i="4"/>
  <c r="D120" i="4"/>
  <c r="D119" i="4"/>
  <c r="D118" i="4"/>
  <c r="D117" i="4"/>
  <c r="D113" i="4"/>
  <c r="D112" i="4"/>
  <c r="D111" i="4"/>
  <c r="D110" i="4"/>
  <c r="D109" i="4"/>
  <c r="D108" i="4"/>
  <c r="D107" i="4"/>
  <c r="D106" i="4"/>
  <c r="D104" i="4"/>
  <c r="D103" i="4"/>
  <c r="D102" i="4"/>
  <c r="D101" i="4"/>
  <c r="D100" i="4"/>
  <c r="D99" i="4"/>
  <c r="D98" i="4"/>
  <c r="D97" i="4"/>
  <c r="D93" i="4"/>
  <c r="D90" i="4"/>
  <c r="D89" i="4"/>
  <c r="D88" i="4"/>
  <c r="D85" i="4"/>
  <c r="D84" i="4"/>
  <c r="D83" i="4"/>
  <c r="D82" i="4"/>
  <c r="D81" i="4"/>
  <c r="D80" i="4"/>
  <c r="D79" i="4"/>
  <c r="D78" i="4"/>
  <c r="D75" i="4"/>
  <c r="D74" i="4"/>
  <c r="D70" i="4"/>
  <c r="D69" i="4"/>
  <c r="D68" i="4"/>
  <c r="D67" i="4"/>
  <c r="D66" i="4"/>
  <c r="D65" i="4"/>
  <c r="D64" i="4"/>
  <c r="D63" i="4"/>
  <c r="D62" i="4"/>
  <c r="D61" i="4"/>
  <c r="D60" i="4"/>
  <c r="D57" i="4"/>
  <c r="D56" i="4"/>
  <c r="D55" i="4"/>
  <c r="D54" i="4"/>
  <c r="D53" i="4"/>
  <c r="D51" i="4"/>
  <c r="D50" i="4"/>
  <c r="D49" i="4"/>
  <c r="D48" i="4"/>
  <c r="D47" i="4"/>
  <c r="D46" i="4"/>
  <c r="D45" i="4"/>
  <c r="D44" i="4"/>
  <c r="D43" i="4"/>
  <c r="D42" i="4"/>
  <c r="D41" i="4"/>
  <c r="D40" i="4"/>
  <c r="D39" i="4"/>
  <c r="D38" i="4"/>
  <c r="D37" i="4"/>
  <c r="D36" i="4"/>
  <c r="D35" i="4"/>
  <c r="D34" i="4"/>
  <c r="D33" i="4"/>
  <c r="D32" i="4"/>
  <c r="D31" i="4"/>
  <c r="D29" i="4"/>
  <c r="D28" i="4"/>
  <c r="D27" i="4"/>
  <c r="D26" i="4"/>
  <c r="D25" i="4"/>
  <c r="D24" i="4"/>
  <c r="D21" i="4"/>
  <c r="D18" i="4"/>
  <c r="D17" i="4"/>
  <c r="D16" i="4"/>
  <c r="D15" i="4"/>
  <c r="D14" i="4"/>
  <c r="D13" i="4"/>
  <c r="D10" i="4"/>
  <c r="D9" i="4"/>
  <c r="D8" i="4"/>
  <c r="D47" i="5"/>
  <c r="D45" i="5" s="1"/>
  <c r="D38" i="5"/>
  <c r="D33" i="5"/>
  <c r="D32" i="5"/>
  <c r="D29" i="5"/>
  <c r="D26" i="5"/>
  <c r="D24" i="5"/>
  <c r="D22" i="5"/>
  <c r="D21" i="5"/>
  <c r="D17" i="5"/>
  <c r="D16" i="5"/>
  <c r="D15" i="5"/>
  <c r="D14" i="5"/>
  <c r="B92" i="4"/>
  <c r="D59" i="4" l="1"/>
  <c r="D7" i="4"/>
  <c r="D44" i="5"/>
  <c r="C44" i="5"/>
  <c r="B45" i="5"/>
  <c r="B44" i="5" s="1"/>
  <c r="D31" i="5"/>
  <c r="C31" i="5"/>
  <c r="B31" i="5"/>
  <c r="D28" i="5"/>
  <c r="C28" i="5"/>
  <c r="B28" i="5"/>
  <c r="D20" i="5"/>
  <c r="C20" i="5"/>
  <c r="B20" i="5"/>
  <c r="D13" i="5"/>
  <c r="C13" i="5"/>
  <c r="B13" i="5"/>
  <c r="D8" i="5"/>
  <c r="C8" i="5"/>
  <c r="B8" i="5"/>
  <c r="D116" i="4"/>
  <c r="D124" i="4"/>
  <c r="D123" i="4" s="1"/>
  <c r="C124" i="4"/>
  <c r="C123" i="4" s="1"/>
  <c r="B124" i="4"/>
  <c r="B123" i="4" s="1"/>
  <c r="C116" i="4"/>
  <c r="B116" i="4"/>
  <c r="C96" i="4"/>
  <c r="C95" i="4" s="1"/>
  <c r="B96" i="4"/>
  <c r="D92" i="4"/>
  <c r="C92" i="4"/>
  <c r="D87" i="4"/>
  <c r="C87" i="4"/>
  <c r="B87" i="4"/>
  <c r="D73" i="4"/>
  <c r="C73" i="4"/>
  <c r="B73" i="4"/>
  <c r="D52" i="4"/>
  <c r="C52" i="4"/>
  <c r="B52" i="4"/>
  <c r="D30" i="4"/>
  <c r="C30" i="4"/>
  <c r="B30" i="4"/>
  <c r="D20" i="4"/>
  <c r="C20" i="4"/>
  <c r="B20" i="4"/>
  <c r="C7" i="4"/>
  <c r="B7" i="4"/>
  <c r="D130" i="4" l="1"/>
  <c r="D42" i="5"/>
  <c r="B23" i="4"/>
  <c r="B130" i="4" s="1"/>
  <c r="D23" i="4"/>
  <c r="C35" i="5"/>
  <c r="C49" i="5" s="1"/>
  <c r="C23" i="4"/>
  <c r="C130" i="4" s="1"/>
  <c r="D35" i="5"/>
  <c r="B35" i="5"/>
  <c r="B49" i="5" s="1"/>
  <c r="D49" i="5" l="1"/>
</calcChain>
</file>

<file path=xl/sharedStrings.xml><?xml version="1.0" encoding="utf-8"?>
<sst xmlns="http://schemas.openxmlformats.org/spreadsheetml/2006/main" count="225" uniqueCount="213">
  <si>
    <t>Příjmy běžné - daňové</t>
  </si>
  <si>
    <t xml:space="preserve">     Podíl na daních</t>
  </si>
  <si>
    <t xml:space="preserve">     Ostatní transfery (životní prostředí)</t>
  </si>
  <si>
    <t xml:space="preserve">     Ostatní transfery (doprava)</t>
  </si>
  <si>
    <t xml:space="preserve">     Poplatek za provoz systému shrom., sběru, přepravy, třídění, využívání a odstraňování komunálních odpadů</t>
  </si>
  <si>
    <t xml:space="preserve">     Poplatky ze psů</t>
  </si>
  <si>
    <t xml:space="preserve">     Poplatek za užívání veřejného prostranství</t>
  </si>
  <si>
    <t xml:space="preserve">     Správní poplatky</t>
  </si>
  <si>
    <t>Příjmy běžné - nedaňové</t>
  </si>
  <si>
    <t xml:space="preserve">     Příjmy z vlastní činnosti</t>
  </si>
  <si>
    <t xml:space="preserve">     Příjmy z poskytování služeb</t>
  </si>
  <si>
    <t xml:space="preserve">     Příjmy z pronájmu nemovitostí</t>
  </si>
  <si>
    <t xml:space="preserve">     Daň z přidané hodnoty</t>
  </si>
  <si>
    <t xml:space="preserve">     Poplatky</t>
  </si>
  <si>
    <t xml:space="preserve">     Příjmy z úroků</t>
  </si>
  <si>
    <t xml:space="preserve">     Přijaté sankční platby</t>
  </si>
  <si>
    <t xml:space="preserve">     Ostatní činnosti j.n.</t>
  </si>
  <si>
    <t xml:space="preserve">     Ostatní nedaňové příjmy</t>
  </si>
  <si>
    <t xml:space="preserve">     Přijaté dotace</t>
  </si>
  <si>
    <t xml:space="preserve">     Dotace na volby</t>
  </si>
  <si>
    <t xml:space="preserve"> </t>
  </si>
  <si>
    <t>ROZPOČTOVÉ PŘÍJMY CELKEM</t>
  </si>
  <si>
    <t>Financování</t>
  </si>
  <si>
    <t xml:space="preserve">     Změna stavu peněžních prostředků na BÚ</t>
  </si>
  <si>
    <t>FINANCOVÁNÍ CELKEM</t>
  </si>
  <si>
    <t>PŘÍJMY CELKEM</t>
  </si>
  <si>
    <t>11 - HOSPODÁŘSTVÍ</t>
  </si>
  <si>
    <t>13 - PRÁCE A SOCIÁLNÍ VĚCI</t>
  </si>
  <si>
    <t>14 - VNITŘNÍ SPRÁVA</t>
  </si>
  <si>
    <t>15 - ŽIVOTNÍ PROSTŘEDÍ</t>
  </si>
  <si>
    <t>27 - DOPRAVA</t>
  </si>
  <si>
    <t>29 - ZEMĚDĚLSTVÍ A LESNÍ HOSPODÁŘSTVÍ</t>
  </si>
  <si>
    <t>33 - ŠKOLSTVÍ, MLÁDEŽ, TĚLOVÝCHOVA</t>
  </si>
  <si>
    <t>34 - KULTURA</t>
  </si>
  <si>
    <t>98 - VŠEOBECNÁ POKLADNÍ SPRÁVA</t>
  </si>
  <si>
    <t>VÝDAJE CELKEM</t>
  </si>
  <si>
    <t>(v tis. Kč)</t>
  </si>
  <si>
    <t>v tis. Kč</t>
  </si>
  <si>
    <t>Komentář</t>
  </si>
  <si>
    <t>Odměny členům zastupitelstva a členům výborů, kteří nejsou členy ZMO Pardubice VI</t>
  </si>
  <si>
    <t>Místní rozhlasy</t>
  </si>
  <si>
    <t>Opravy, udržování a vybavení sportovišť v obvodě</t>
  </si>
  <si>
    <t>Opravy a údržba památek</t>
  </si>
  <si>
    <t>Nákup služeb a materiálu, modernizace a opravy</t>
  </si>
  <si>
    <t>Údržba dopravních prostředků</t>
  </si>
  <si>
    <t>Výpočetní technika</t>
  </si>
  <si>
    <t>Klub důchodců</t>
  </si>
  <si>
    <t>Platy zaměstnanců</t>
  </si>
  <si>
    <t>Ostatní osobní výdaje</t>
  </si>
  <si>
    <t>Náhrada platů v době nemoci</t>
  </si>
  <si>
    <t>Povinné pojistné</t>
  </si>
  <si>
    <t>Povinné odvody</t>
  </si>
  <si>
    <t>Provoz</t>
  </si>
  <si>
    <t>- Ochranné pomůcky</t>
  </si>
  <si>
    <t>- Léky a zdravotnický materiál</t>
  </si>
  <si>
    <r>
      <t xml:space="preserve">- Prádlo, oděv a obuv </t>
    </r>
    <r>
      <rPr>
        <i/>
        <sz val="9"/>
        <color theme="1"/>
        <rFont val="Calibri"/>
        <family val="2"/>
        <charset val="238"/>
        <scheme val="minor"/>
      </rPr>
      <t>(ručníky, utěrky apod.)</t>
    </r>
  </si>
  <si>
    <t>- Knihy, učební pomůcky a tisk</t>
  </si>
  <si>
    <r>
      <t xml:space="preserve">- Drobný dlouhodobý hmotný majetek </t>
    </r>
    <r>
      <rPr>
        <i/>
        <sz val="9"/>
        <color theme="1"/>
        <rFont val="Calibri"/>
        <family val="2"/>
        <charset val="238"/>
        <scheme val="minor"/>
      </rPr>
      <t>(doplnění vybavení kanceláří úřadu, zázemí pro pracovní četu)</t>
    </r>
  </si>
  <si>
    <r>
      <t>- Nákup materiálu</t>
    </r>
    <r>
      <rPr>
        <i/>
        <sz val="11"/>
        <color theme="1"/>
        <rFont val="Calibri"/>
        <family val="2"/>
        <charset val="238"/>
        <scheme val="minor"/>
      </rPr>
      <t xml:space="preserve"> </t>
    </r>
    <r>
      <rPr>
        <i/>
        <sz val="9"/>
        <color theme="1"/>
        <rFont val="Calibri"/>
        <family val="2"/>
        <charset val="238"/>
        <scheme val="minor"/>
      </rPr>
      <t>(kancelářské potřeby, úklidové a hygienické prostředky apod.)</t>
    </r>
  </si>
  <si>
    <t>- Voda</t>
  </si>
  <si>
    <t>- Plyn</t>
  </si>
  <si>
    <t>- Elektrická energie</t>
  </si>
  <si>
    <t>- Služby pošt</t>
  </si>
  <si>
    <t>- Služby telekomunikací a radiokomunikací</t>
  </si>
  <si>
    <r>
      <t xml:space="preserve">- Služby peněžních ústavů </t>
    </r>
    <r>
      <rPr>
        <i/>
        <sz val="9"/>
        <color theme="1"/>
        <rFont val="Calibri"/>
        <family val="2"/>
        <charset val="238"/>
        <scheme val="minor"/>
      </rPr>
      <t>(poplatky za vedení účtů)</t>
    </r>
  </si>
  <si>
    <t>- Konzultační, poradenské a právní služby</t>
  </si>
  <si>
    <t>- Služby školení a vzdělávání</t>
  </si>
  <si>
    <t>- Služby zpracování dat</t>
  </si>
  <si>
    <r>
      <t xml:space="preserve">- Nákup služeb </t>
    </r>
    <r>
      <rPr>
        <i/>
        <sz val="9"/>
        <color theme="1"/>
        <rFont val="Calibri"/>
        <family val="2"/>
        <charset val="238"/>
        <scheme val="minor"/>
      </rPr>
      <t>(např. vstupní, periodické a výstupní prohlídky dle ZP, příspěvek na stravenky zaměstnancům atd.)</t>
    </r>
  </si>
  <si>
    <t>- Opravy a udržování</t>
  </si>
  <si>
    <r>
      <t xml:space="preserve">- Cestovné </t>
    </r>
    <r>
      <rPr>
        <i/>
        <sz val="11"/>
        <color theme="1"/>
        <rFont val="Calibri"/>
        <family val="2"/>
        <charset val="238"/>
        <scheme val="minor"/>
      </rPr>
      <t>(cestovní náhrady zaměstnancům a členům zastupitelstva)</t>
    </r>
  </si>
  <si>
    <t>- Pohoštění</t>
  </si>
  <si>
    <t>- Platby daní a poplatků</t>
  </si>
  <si>
    <t>- Refundace mezd a platů</t>
  </si>
  <si>
    <t>Činnost místních komisí</t>
  </si>
  <si>
    <t>- Místní komise Opočínek</t>
  </si>
  <si>
    <t>- Místní komise Lány na Důlku</t>
  </si>
  <si>
    <t>- Místní komise Staré Čívice</t>
  </si>
  <si>
    <t>- Místní komise Svítkov - Popkovice</t>
  </si>
  <si>
    <t>Velkoobjemové kontejnery, odpadkové koše, koše  na psí exkrementy, koše na separovaný odpad</t>
  </si>
  <si>
    <t>Odstraňování černých skládek</t>
  </si>
  <si>
    <t>Nákup materiálu</t>
  </si>
  <si>
    <t>Pohonné hmoty a maziva</t>
  </si>
  <si>
    <t>Drobný dlouhodobý hmotný majetek</t>
  </si>
  <si>
    <t>Údržba zeleně</t>
  </si>
  <si>
    <t>Opravy a udržování</t>
  </si>
  <si>
    <t>PD, studie, posudky</t>
  </si>
  <si>
    <t>Poskytnuté dary</t>
  </si>
  <si>
    <t>Opravy komunikací a chodníků, služby, materiál</t>
  </si>
  <si>
    <t>Odstraňování vraků</t>
  </si>
  <si>
    <t>Projektová dokumentace a inženýrská činnost</t>
  </si>
  <si>
    <t>Čištění melioračních příkopů</t>
  </si>
  <si>
    <t>Monitoring a zaměření stávajících kanalizací</t>
  </si>
  <si>
    <t xml:space="preserve">Kanalizace Opočínek - poskytnuté dary     </t>
  </si>
  <si>
    <t>Podpora sportovních akcí v obvodě</t>
  </si>
  <si>
    <t xml:space="preserve">Knihovny </t>
  </si>
  <si>
    <t>- Platy a ostatní osobní výdaje</t>
  </si>
  <si>
    <t>- Povinné pojistné</t>
  </si>
  <si>
    <t>- Nákup knih a časopisů</t>
  </si>
  <si>
    <t>- Příspěvek pro Krajskou knihovnu v Pardubicích</t>
  </si>
  <si>
    <t>- Drobný dlouhodobý hmotný majetek</t>
  </si>
  <si>
    <t>- Nákup materiálu</t>
  </si>
  <si>
    <t>- Nákup služeb</t>
  </si>
  <si>
    <t>- Opravy</t>
  </si>
  <si>
    <t>Organizování přednášek</t>
  </si>
  <si>
    <t>Akce organizované ÚMO Pardubice VI</t>
  </si>
  <si>
    <t>Vánoční výzdoba</t>
  </si>
  <si>
    <t>Životní jubilea</t>
  </si>
  <si>
    <t>Podpora kulturních akcí v obvodě</t>
  </si>
  <si>
    <t>Dary obyvatelstvu</t>
  </si>
  <si>
    <t>Volby</t>
  </si>
  <si>
    <t>Rezerva rady</t>
  </si>
  <si>
    <t>Rezerva rozpočtu - obecná</t>
  </si>
  <si>
    <t>Rezerva rozpočtu - havarijní</t>
  </si>
  <si>
    <t>Výkupy pozemků pro realizaci investičních akcí</t>
  </si>
  <si>
    <t>Ostatní náklady související s realizací investičních akcí</t>
  </si>
  <si>
    <t>finanční prostředky na úhradu nájmů pozemků, věcných břemen, apod.</t>
  </si>
  <si>
    <t>navržené částky jsou stanoveny dle transferů z města viz. příloha transfery na MO.</t>
  </si>
  <si>
    <t>částky jsou navrženy dle předpokládaného výběru poplatků.</t>
  </si>
  <si>
    <t>příjmy z poskytování drobných služeb - kopírování v rámci provádění vidimace, poplatky vybírané knihovnou, reklamy zveřejněné v Pardubické šestce.</t>
  </si>
  <si>
    <t>zahrnuje finanční prostředky hrazené za pronájem objektů svěřených do správy obvodu dle uzavřených smluv o nájmu nebytových prostor.</t>
  </si>
  <si>
    <t>zahrnují vratky přeplatků záloh (např. předplatné, odběr elektřiny, plynu), které se plně nebo z části vztahují k zálohám placeným v minulých rozpočtových letech. Dále zahrnují příjmy náhrad nákladů přestupkového řízení.</t>
  </si>
  <si>
    <t xml:space="preserve">     Dotace z Úřadu práce</t>
  </si>
  <si>
    <t>Veřejně prospěšné práce</t>
  </si>
  <si>
    <t>Zklidnění dopravy ve Svítkově</t>
  </si>
  <si>
    <t>finanční prostředky jsou určeny na řešení havarijních stavů majetku a na krizové stavy. Na základě zákona o krizovém řízení vyčleňují obce ve svém rozpočtu účelovou rezervu na řešení krizových situací a odstraňování jejích následků.</t>
  </si>
  <si>
    <t>věcné dary pro seniory, významná životní jubilea občanů obvodu.</t>
  </si>
  <si>
    <t>náklady na vánoční výzdobu úřadu a stromu před ZŠ Svítkov.</t>
  </si>
  <si>
    <t>zejména náklady související se zajištěním akcí Rozloučení s prázdninami, plesu a rozsvícení vánočního stromu před ZŠ Svítkov.</t>
  </si>
  <si>
    <t>zahrnuje materiál pro kronikáře, květiny k pomníkům, apod.</t>
  </si>
  <si>
    <t>náklady na pořízení knih a časopisů pro knihovnu ve Svítkově ve výši 70,0 tis. Kč a pro knihovnu ve Starých Čívicích ve výši 40,0 tis. Kč.</t>
  </si>
  <si>
    <t>rekonstrukce, rozšíření sítě, uložení vrchního vedení do země, běžné opravy.</t>
  </si>
  <si>
    <t>provádění běžných oprav na hřištích,doplnění herních prvků.</t>
  </si>
  <si>
    <t>provádění oprav a případných rekonstrukcí na pomnících a křížků.</t>
  </si>
  <si>
    <t>běžné opravy a rekonstrukce na objektech ve správě obvodu.</t>
  </si>
  <si>
    <t>správa, údržba a nákup výpočetní techniky včetně softwerového vybavení.</t>
  </si>
  <si>
    <t>činnost Klubu důchodců.</t>
  </si>
  <si>
    <t>přistavování velkoobjemových kontejnerů na určená stanoviště, obsluha odpadkových košů a košů na psí exkrementy a kontejnerů na separovaný odpad, popelnice pro úřad.</t>
  </si>
  <si>
    <t>odstraňování černých skládek a zřizování opatření proti jejich vzniku.</t>
  </si>
  <si>
    <t>nákup materiálu a nářadí na údržbu zeleně.</t>
  </si>
  <si>
    <t>pohonné hmoty a maziva pro zahradní a komunální techniku.</t>
  </si>
  <si>
    <t>nákup mobiliáře a techniky na údržbu zeleně.</t>
  </si>
  <si>
    <t>oprava a údržba techniky na údržbu zeleně a mobiliáře.</t>
  </si>
  <si>
    <t>poskytnutí daru za provedení zálivky zeleně.</t>
  </si>
  <si>
    <t>zajištění odvozu a likvidace autovraku z místní komunikace.</t>
  </si>
  <si>
    <t>údržba a zajištění funkčnosti melioračních staveb.</t>
  </si>
  <si>
    <t>průzkum stavu kanalizace.</t>
  </si>
  <si>
    <t>poskytnutí daru občanům na realizaci kanalizační přípojky v Opočínku.</t>
  </si>
  <si>
    <t>mzdové náklady na uzavřené DPČ a DPP.</t>
  </si>
  <si>
    <t>platby zdravotního a sociálního pojištění, Kooperativa.</t>
  </si>
  <si>
    <t>KONSOLIDAČNÍ TRANSFER - PŘÍJMY</t>
  </si>
  <si>
    <t xml:space="preserve">   Finanční vypořádání za předchozí rok v rámci závěrečného účtu</t>
  </si>
  <si>
    <t xml:space="preserve">   Transfer z rozpočtu města</t>
  </si>
  <si>
    <t xml:space="preserve">Sportoviště Popkovice </t>
  </si>
  <si>
    <t>Výsadba zeleně</t>
  </si>
  <si>
    <t>prostředky na výsadbu nových stromů v MO.</t>
  </si>
  <si>
    <t>- Náhrada platů v době nemoci</t>
  </si>
  <si>
    <t>KONSOLIDAČNÍ TRANSFER - VÝDAJE</t>
  </si>
  <si>
    <t>Transfer do rozpočtu města</t>
  </si>
  <si>
    <t>- Stanovené části místního poplatku za provoz systému shromažďování, sběru, přepravy, třídění, využívání a odstraňování komunálního odpadu</t>
  </si>
  <si>
    <t>PŘÍDĚL DO SOCIÁLNÍHO FONDU</t>
  </si>
  <si>
    <t>Opravy krytu dlážděných komunikací</t>
  </si>
  <si>
    <t>Rekonstrukce komunikace Kolonie - Svítkov</t>
  </si>
  <si>
    <t>částka je stanovena dle příl. transfery mezi městem a MO.</t>
  </si>
  <si>
    <t>Rozpočet MO Pardubice VI na rok 2023 - příjmy</t>
  </si>
  <si>
    <t>Opočínek č.p. 53 - herní prvek na zahradu</t>
  </si>
  <si>
    <t>náklady na volbu Prezidenta ČR.</t>
  </si>
  <si>
    <t>nevyčerpané finanční prostředky z roku 2022, v nichž je zahrnuto financování akcí přecházejících z rozpočtu 2022 - viz. IX. rozpočtové opatření roku 2022.</t>
  </si>
  <si>
    <t xml:space="preserve">   Transfer na údržbu zeleně (sekání) v lokalitě Svítkov - západ</t>
  </si>
  <si>
    <t>Solární systém pro ÚMO Pardubice VI</t>
  </si>
  <si>
    <t>- výdaje v souvislosti s GDPR</t>
  </si>
  <si>
    <t>dotace na volbu Prezidenta ČR.</t>
  </si>
  <si>
    <t>dotace na vytváření pracovních příležitostí v rámci veřejně prospěšných prací.</t>
  </si>
  <si>
    <t>údržba,opravy, nákup pohonných hmot a spotřebního materiálu na auta.</t>
  </si>
  <si>
    <t>případná úhrada za neplnění povinného podílu občanů se změněnou pracovní schopností na celkovém počtu zaměstnanců statutárního města Pardubice .</t>
  </si>
  <si>
    <t>náklady na zaměstnávání osob v rámci smlouvy uzavřené s Úřadem práce.</t>
  </si>
  <si>
    <t>Rekonstrukce komunikace K Dubině</t>
  </si>
  <si>
    <t>rekonstrukce komunikací po výstavbě vodovodu a kanalizace VaK.</t>
  </si>
  <si>
    <t>rekonstrukce komunikací po výstavbě vodovodu VaK.</t>
  </si>
  <si>
    <t>zřízení zóny 30 ul. Přerovská.</t>
  </si>
  <si>
    <t>zahrnuje náklady spojené s činností knihoven.</t>
  </si>
  <si>
    <t>vybudování nového sportoviště v prostoru ulice Táborská.</t>
  </si>
  <si>
    <t>projektová dokumentace a studie na obnovu veřejného prostransví, posudky na stav zeleně.</t>
  </si>
  <si>
    <t>Rozpočet MO Pardubice VI na rok 2023 - výdaje</t>
  </si>
  <si>
    <t>ZO Českého zahrádkářského svazu Staré Čívice</t>
  </si>
  <si>
    <t>Navrhovaná změna</t>
  </si>
  <si>
    <t>náklady na zhotovení projektové dokumentace na rekonstrukce a výstavbu místních komunikací: 
Rekonstrukce komunikace Pražská (stará) Popkovice
Úprava křižovatky Kostnická-Školní, Svítkov
Rekonstrukce komunikace K Dubině
Technický dozor stavebníka
Sportoviště Popkovice - případná aktualizace nebo úpravy PD
Chodník v ulici Na Štěpnici
Studie dopravní situace v lokalitě Svítkov V
Rekonstrukce ul. Chotkova ve Starých Čívicích
Rekonstrukce ul. V Borku ve Starých Čívicích
Piktogramy na území MO VI
Propojení lávek Svítkov - Rosice
Zajištění externí administrace na VZ Sportoviště Popkovice</t>
  </si>
  <si>
    <t>upraveno dle předpokládaných nákladů.</t>
  </si>
  <si>
    <t>Přírodní sportovní areál "K Pašti"</t>
  </si>
  <si>
    <t>předpokládané náklady na zajištění elektrické přípojky.</t>
  </si>
  <si>
    <t>upraveno dle skutečných nákladů.</t>
  </si>
  <si>
    <t>Odpočinková zóna - Sweetpark</t>
  </si>
  <si>
    <t>Zázemí sportoviště v Lánech na Důlku</t>
  </si>
  <si>
    <t>předpokládané náklady na pořízení laviček a stolů.</t>
  </si>
  <si>
    <t xml:space="preserve">28.		Opočínek – od č. p. 71 slepá ulice	Okraj silnice a příčný překop silnice, turbo
29.		Opočínek – proti č. p. 103, proti č.p. 106	Propady chodníku
30.		Opočínek – proti č. p. 9 	Výtluky na kraji silnice, turbo
31.		Kokešov sklady – podél parkoviště a podél stání u křižovatky	Turbo v místě výtluků
32.		K Hladíkovu u č. p. 112	Výtluky, turbo
33.		V Borku	Výmoly, výsprava živicí
34.		Chotkova č. p. 174	Výtluk, výsprava živicí
35.		Za Oborou poblíž křižovatky k MŠ	Výtluky vedle chodníku, turbo
36.		U Panasonicu – zastávka Na Štěpnici a přilehlý úsek	Výtluky, turbo příp. živice 
37.		U Panasonicu proti KYB, u obou zastávek, úsek směr Ronal	Výtluky, turbo příp. živice
38.		Žižkova, napojení V Uličce	Propad dlažby u šachty
39.		Pražská od pomníku v celé délce 	Vydrolené části na okraji, turbo
40.		Školní před křižovatkou Pražská	Prasklina, vydrolený asfalt uprostřed silnice, zálivka a turbo
41.		Školní, lesní úsek	Prasklina uprostřed, zálivka, turbo
42.		Školní, úsek Popkovická - Na Klínku	Frézování, pokládka živice
43.		Školní, v křižovatce Kostnická	Frézování, pokládka živice
44.		Kostnická mezi Popkovická a K Rybníčku a u stanoviště kontejnerů	Výtluk uprostřed, vydrolená místa, živice a turbo
45.		Školní od jednosměrky Kostnická po Přerovskou	Výtluky, turbo
46.		Školní od Popkovické po Přerovskou	Praskliny, zálivka
47.		Přerovská, most přes Bylanku a u pošty 	Frézování, pokládka živice
48.		Křižovatka Žižkova - Přerovská a směr č. p. 1118  	Výtluky, turbo
49.		Přerovská před Srnojedská	Praskliny, zálivka příp. turbo
50.		Křižovatka Žižkova - Srnojedská	Prasklina uprostřed, zálivka
51.		Žižkova od Přerovské až k Pražské	Praskliny, zálivka příp. i turbo
52.		Křižovatka Sportovců - Do Polí u č. p. 1337	Propadlá vpust
53.		Kostnická, Školní až Sportovců, včetně křižovatky	Praskliny, zálivka
54.		Motoristů od č. p. 269 po č. p. 302 a křižovatka U Parku 	Výtluky, turbo
</t>
  </si>
  <si>
    <t xml:space="preserve">   Opravy krytu asfaltových komunikací</t>
  </si>
  <si>
    <t>1.		U Trojice, úsek kolem zahrádek	Výtluky, výsprava recyklátem, opakovaně, do doby živice
2.		Komunikace mezi garážemi naproti Zlaté přilbě	Výsprava nerovností recyklátem
3.		Kostnická, před čp. 177 	Frézování a pokládka nového asfaltu (prasklá živice, propad)
4.		Ke Stájím, proti čp. 1233	Odstranění nečistot na okraji komunikace
5.		K Pašti čp. 282	Výměna obrub
6.		Srnojedská 	Oprava chodníku, konec ulice
7.		Pražská 	Propad vpusti, propad dlažby chodníku u čp. 69, propad dlažby chodníku u čp. 94
8.		U Trojice	Výtluky u podjezdu, doplnění materiálu plocha u č.p. 561
9.		Kostnická, před křižovatkou Žižkova, u zastávky	Propad vpusti a pásků okolo
10.		Školní, úsek Popkovická - Na Klínku  	Výtluky na kraji silnice, výsprava živicí
11.		Pražská ul., jednosměrka za ČS MOL	Výtluky v silnici, výsprava živicí
12.		Školní, na úrovni školy 	Výtluky, výsprava živicí, turbo
13.		Lány na Důlku u čp. 34	Výtluk, výsprava živicí
14.		Lány na Důlku, chodník u zastávky u firmy Trona	Propad poklopu šachty a okolní dlažby chodník
15.		Pražská u čp. 1	Výtluk, výsprava živicí
16.		Pražská u čp. 17	Výtluk, výsprava živicí
17.		Pražská u čp. 94	Několik menších výtluků, výsprava živicí
18.		Kostnická u křižovatky Školní	Výtluk u zálivu MHD u školy, výsprava živicí
19.		Kostnická čp. 166	Výtluk na kraji silnice, výsprava živicí
20.		Kostnická, most přes Bylanku a směr pošta, Výtluky, studená směs, následně frézování a živice
21.		Lány směr Kokešov	Výtluk u zatáčky
22.		Za Oborou	Oprava obrub chodníku
23.		Lány – cesta směr zahrádky Opočínek	Nerovnosti v cestě – výsprava recyklátem
24.		Lány – před výjezdem cca 50 od žel. přejezdu	Výtluky 
25.		Opočínek č. p. 17	Výmol, recyklát, živice
26.		Opočínek – křižovatka u hospody	Výtluky, živice
27.		Opočínek, zatáčka u kontejnerů sběr u hřiště	Výmol, živice</t>
  </si>
  <si>
    <t>Dotace Římskokatolické farnosti Rosice nad Labem</t>
  </si>
  <si>
    <t>viz. Žádost</t>
  </si>
  <si>
    <t>- upgrade a technická podpora programu</t>
  </si>
  <si>
    <t>upgrade, instalace a roční technická podpora programu v knihovně ve Svítkově a Starých Čívicích.</t>
  </si>
  <si>
    <t>výkup pozemků pro realizaci investičních akcí v obvodě.</t>
  </si>
  <si>
    <t xml:space="preserve">     Termínovaný vklad - výdej</t>
  </si>
  <si>
    <t xml:space="preserve">     Termínovaný vklad - příjem</t>
  </si>
  <si>
    <t>rezervace 10 mil. Kč - termínovaný vklad</t>
  </si>
  <si>
    <t>prostředky na sekání trávy, ořez keřů a stromů, pletí záhonu,odstraňování plevele, nákup nové výsadby apod., revitalizace aleje v LnD (k trati)</t>
  </si>
  <si>
    <t>VI. RO 2023</t>
  </si>
  <si>
    <t>předpokládané náklady na zhotovení workoutového hřiště.</t>
  </si>
  <si>
    <t>(VII. rozpočtové opatření 2023)</t>
  </si>
  <si>
    <t>VII. RO 2023</t>
  </si>
  <si>
    <t xml:space="preserve">55.		Žižkova před Pražská 	Frézování, pokládka živice
56.		Kostnická, na vjezdu k poště	Frézování, pokládka živice                                                                                              57.		Kostnická, vjezd do dvora úřadu od pošty. Poškozené obruby a živice
58.		Kostnická, u zastávky a u úřadu	Frézování, pokládka živice 
59.		Křižovatka Popkovická - 8. května	Výtluky v křižovatce, turbo
60.		Popkovická u č. p. 755	Spáry ve spojích asfaltu před vjezdem, zálivka
61.		Kpt. Poplera, od Josefa Poppera směr most	Vydrolená místa, turbo
62.		Hradčanská u Kostnické	Propadlá dlažba u obruby
63.		Přeloučská u čp. 59	Propad chodníku vedle šachty
64.		U Trojice čp. 563	Propad dlažby v místě vjezdu na pozemek domu 
65.		Kostnická, chodník u zastávky MHD naproti škole	Oprava odvodňovacího žlábku
66.		Za Oborou čp. 337 před areálem mateřské školy 	Vyčištění kanalizační vpusti a trativodu 
67.		Kokešova u čp. 317	Vyvrácený betonový chodníkový sloupek
68.		U Trojice	Výmoly v úseku kolem zahrádek, živice
69.		Komunikace kolem separačního dvora	Vyčištění krajnice, dosypání krajnice
70.		Za Oborou, sjezd k čerpací stanici VAK	Dosypání materiálu na povrchu vjezdu
71.		Na Parohách, před vjezdem do garáže domu čp. 923 	Oprava dešťové vpusti 
72.		Kostnická, u pošty	Oprava dešťové vpusti
73.		Opočínek horní cesta	Dosypání materiálu na povrchu
74.		Ke Mlýnu	Výmoly, mezi čp. 8 až k zatáčce, turbo
75.		Ke Mlýnu	Výmoly, cesta k čp. 21 a 53, živice                                                                                                                                                                                        76.Oprava komunikace Žižkova u Fajnu                                                                                                                                                                         </t>
  </si>
  <si>
    <t xml:space="preserve">ul. Kokešova, V Chaloupkách, Na Klínku, Kpt. Poplera. </t>
  </si>
  <si>
    <t>opravy dle stavu povrchů komunikací a chodníků včetně odstraňování havarijních situací, zimní údržba, čištění komunikací apod., úprava ostrůvků ve Svítkov západ, ul. K Rybníčku.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</si>
</sst>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sz val="1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wrapText="1"/>
    </xf>
    <xf numFmtId="0" fontId="0" fillId="2" borderId="1" xfId="0" applyFill="1" applyBorder="1"/>
    <xf numFmtId="0" fontId="0" fillId="0" borderId="1" xfId="0" applyBorder="1" applyAlignment="1">
      <alignment wrapText="1"/>
    </xf>
    <xf numFmtId="0" fontId="2" fillId="0" borderId="1" xfId="0" applyFont="1" applyBorder="1"/>
    <xf numFmtId="0" fontId="1" fillId="0" borderId="1" xfId="0" applyFont="1" applyBorder="1"/>
    <xf numFmtId="0" fontId="1" fillId="3" borderId="1" xfId="0" applyFont="1" applyFill="1" applyBorder="1"/>
    <xf numFmtId="0" fontId="1" fillId="0" borderId="1" xfId="0" applyFont="1" applyBorder="1" applyAlignment="1">
      <alignment wrapText="1"/>
    </xf>
    <xf numFmtId="0" fontId="8" fillId="0" borderId="1" xfId="0" applyFont="1" applyBorder="1" applyAlignment="1">
      <alignment horizontal="center" wrapText="1"/>
    </xf>
    <xf numFmtId="4" fontId="8" fillId="0" borderId="1" xfId="0" applyNumberFormat="1" applyFont="1" applyBorder="1" applyAlignment="1">
      <alignment horizont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left" wrapText="1"/>
    </xf>
    <xf numFmtId="49" fontId="0" fillId="0" borderId="0" xfId="0" applyNumberFormat="1" applyAlignment="1">
      <alignment wrapText="1"/>
    </xf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8" fillId="0" borderId="2" xfId="0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left" wrapText="1"/>
    </xf>
    <xf numFmtId="0" fontId="3" fillId="2" borderId="1" xfId="0" applyFont="1" applyFill="1" applyBorder="1"/>
    <xf numFmtId="49" fontId="4" fillId="0" borderId="1" xfId="0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wrapText="1"/>
    </xf>
    <xf numFmtId="49" fontId="11" fillId="3" borderId="1" xfId="0" applyNumberFormat="1" applyFont="1" applyFill="1" applyBorder="1" applyAlignment="1">
      <alignment wrapText="1"/>
    </xf>
    <xf numFmtId="4" fontId="1" fillId="2" borderId="1" xfId="0" applyNumberFormat="1" applyFont="1" applyFill="1" applyBorder="1" applyAlignment="1"/>
    <xf numFmtId="4" fontId="1" fillId="0" borderId="1" xfId="0" applyNumberFormat="1" applyFont="1" applyBorder="1" applyAlignment="1"/>
    <xf numFmtId="4" fontId="1" fillId="0" borderId="1" xfId="0" applyNumberFormat="1" applyFont="1" applyBorder="1" applyAlignment="1" applyProtection="1">
      <protection locked="0"/>
    </xf>
    <xf numFmtId="4" fontId="9" fillId="0" borderId="1" xfId="0" applyNumberFormat="1" applyFont="1" applyBorder="1" applyAlignment="1"/>
    <xf numFmtId="4" fontId="0" fillId="0" borderId="1" xfId="0" applyNumberFormat="1" applyBorder="1" applyAlignment="1"/>
    <xf numFmtId="4" fontId="1" fillId="0" borderId="1" xfId="0" applyNumberFormat="1" applyFont="1" applyFill="1" applyBorder="1" applyAlignment="1"/>
    <xf numFmtId="4" fontId="1" fillId="3" borderId="1" xfId="0" applyNumberFormat="1" applyFont="1" applyFill="1" applyBorder="1" applyAlignment="1"/>
    <xf numFmtId="4" fontId="1" fillId="2" borderId="2" xfId="0" applyNumberFormat="1" applyFont="1" applyFill="1" applyBorder="1" applyAlignment="1"/>
    <xf numFmtId="4" fontId="1" fillId="0" borderId="2" xfId="0" applyNumberFormat="1" applyFont="1" applyBorder="1" applyAlignment="1"/>
    <xf numFmtId="4" fontId="1" fillId="0" borderId="2" xfId="0" applyNumberFormat="1" applyFont="1" applyBorder="1" applyAlignment="1" applyProtection="1">
      <protection locked="0"/>
    </xf>
    <xf numFmtId="4" fontId="9" fillId="0" borderId="2" xfId="0" applyNumberFormat="1" applyFont="1" applyBorder="1" applyAlignment="1"/>
    <xf numFmtId="4" fontId="0" fillId="0" borderId="2" xfId="0" applyNumberFormat="1" applyBorder="1" applyAlignment="1"/>
    <xf numFmtId="4" fontId="1" fillId="0" borderId="2" xfId="0" applyNumberFormat="1" applyFont="1" applyFill="1" applyBorder="1" applyAlignment="1"/>
    <xf numFmtId="4" fontId="1" fillId="3" borderId="2" xfId="0" applyNumberFormat="1" applyFont="1" applyFill="1" applyBorder="1" applyAlignment="1"/>
    <xf numFmtId="0" fontId="1" fillId="0" borderId="1" xfId="0" applyFont="1" applyBorder="1" applyAlignment="1">
      <alignment horizontal="left" wrapText="1" indent="2"/>
    </xf>
    <xf numFmtId="0" fontId="1" fillId="0" borderId="1" xfId="0" applyFont="1" applyBorder="1" applyAlignment="1" applyProtection="1">
      <alignment horizontal="left" indent="2"/>
      <protection locked="0"/>
    </xf>
    <xf numFmtId="0" fontId="9" fillId="0" borderId="1" xfId="0" applyFont="1" applyBorder="1" applyAlignment="1">
      <alignment horizontal="left" wrapText="1" indent="2"/>
    </xf>
    <xf numFmtId="49" fontId="0" fillId="0" borderId="1" xfId="0" applyNumberFormat="1" applyBorder="1" applyAlignment="1">
      <alignment horizontal="left" wrapText="1" indent="2"/>
    </xf>
    <xf numFmtId="49" fontId="1" fillId="0" borderId="1" xfId="0" applyNumberFormat="1" applyFont="1" applyBorder="1" applyAlignment="1">
      <alignment horizontal="left" wrapText="1" indent="2"/>
    </xf>
    <xf numFmtId="0" fontId="0" fillId="0" borderId="1" xfId="0" applyBorder="1" applyAlignment="1">
      <alignment horizontal="left" wrapText="1" indent="2"/>
    </xf>
    <xf numFmtId="0" fontId="1" fillId="0" borderId="1" xfId="0" applyFont="1" applyFill="1" applyBorder="1" applyAlignment="1">
      <alignment horizontal="left" wrapText="1" indent="2"/>
    </xf>
    <xf numFmtId="49" fontId="3" fillId="0" borderId="1" xfId="0" applyNumberFormat="1" applyFont="1" applyBorder="1" applyAlignment="1">
      <alignment horizontal="left" wrapText="1" indent="1"/>
    </xf>
    <xf numFmtId="49" fontId="3" fillId="0" borderId="1" xfId="0" applyNumberFormat="1" applyFont="1" applyBorder="1" applyAlignment="1" applyProtection="1">
      <alignment horizontal="left" wrapText="1" indent="1"/>
      <protection locked="0"/>
    </xf>
    <xf numFmtId="49" fontId="12" fillId="0" borderId="1" xfId="0" applyNumberFormat="1" applyFont="1" applyBorder="1" applyAlignment="1">
      <alignment horizontal="left" wrapText="1" indent="1"/>
    </xf>
    <xf numFmtId="49" fontId="11" fillId="2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Border="1" applyAlignment="1">
      <alignment horizontal="left" wrapText="1" indent="2"/>
    </xf>
    <xf numFmtId="4" fontId="1" fillId="0" borderId="1" xfId="0" applyNumberFormat="1" applyFont="1" applyBorder="1"/>
    <xf numFmtId="4" fontId="0" fillId="0" borderId="1" xfId="0" applyNumberFormat="1" applyBorder="1"/>
    <xf numFmtId="4" fontId="0" fillId="0" borderId="1" xfId="0" applyNumberFormat="1" applyFill="1" applyBorder="1"/>
    <xf numFmtId="4" fontId="0" fillId="2" borderId="1" xfId="0" applyNumberFormat="1" applyFill="1" applyBorder="1"/>
    <xf numFmtId="4" fontId="1" fillId="3" borderId="1" xfId="0" applyNumberFormat="1" applyFont="1" applyFill="1" applyBorder="1"/>
    <xf numFmtId="4" fontId="9" fillId="0" borderId="2" xfId="0" applyNumberFormat="1" applyFont="1" applyFill="1" applyBorder="1" applyAlignment="1"/>
    <xf numFmtId="4" fontId="10" fillId="0" borderId="2" xfId="0" applyNumberFormat="1" applyFont="1" applyBorder="1" applyAlignment="1"/>
    <xf numFmtId="4" fontId="9" fillId="2" borderId="1" xfId="0" applyNumberFormat="1" applyFont="1" applyFill="1" applyBorder="1" applyAlignment="1"/>
    <xf numFmtId="0" fontId="0" fillId="0" borderId="1" xfId="0" applyFill="1" applyBorder="1"/>
    <xf numFmtId="0" fontId="3" fillId="0" borderId="1" xfId="0" applyFont="1" applyFill="1" applyBorder="1"/>
    <xf numFmtId="0" fontId="0" fillId="0" borderId="1" xfId="0" applyFill="1" applyBorder="1" applyAlignment="1">
      <alignment wrapText="1"/>
    </xf>
    <xf numFmtId="0" fontId="1" fillId="2" borderId="1" xfId="0" applyFont="1" applyFill="1" applyBorder="1"/>
    <xf numFmtId="4" fontId="1" fillId="2" borderId="1" xfId="0" applyNumberFormat="1" applyFont="1" applyFill="1" applyBorder="1"/>
    <xf numFmtId="0" fontId="1" fillId="0" borderId="1" xfId="0" applyFont="1" applyFill="1" applyBorder="1"/>
    <xf numFmtId="4" fontId="1" fillId="0" borderId="1" xfId="0" applyNumberFormat="1" applyFont="1" applyFill="1" applyBorder="1"/>
    <xf numFmtId="49" fontId="0" fillId="0" borderId="1" xfId="0" applyNumberFormat="1" applyFont="1" applyBorder="1" applyAlignment="1">
      <alignment horizontal="left" wrapText="1" indent="2"/>
    </xf>
    <xf numFmtId="0" fontId="1" fillId="2" borderId="1" xfId="0" applyFont="1" applyFill="1" applyBorder="1" applyAlignment="1">
      <alignment horizontal="left" wrapText="1" indent="2"/>
    </xf>
    <xf numFmtId="4" fontId="0" fillId="0" borderId="1" xfId="0" applyNumberFormat="1" applyFont="1" applyBorder="1" applyAlignment="1"/>
    <xf numFmtId="4" fontId="0" fillId="0" borderId="1" xfId="0" applyNumberFormat="1" applyFont="1" applyBorder="1" applyAlignment="1" applyProtection="1">
      <protection locked="0"/>
    </xf>
    <xf numFmtId="4" fontId="0" fillId="0" borderId="1" xfId="0" applyNumberFormat="1" applyFont="1" applyFill="1" applyBorder="1" applyAlignment="1"/>
    <xf numFmtId="4" fontId="0" fillId="0" borderId="1" xfId="0" applyNumberFormat="1" applyFill="1" applyBorder="1" applyAlignment="1"/>
    <xf numFmtId="4" fontId="0" fillId="0" borderId="2" xfId="0" applyNumberFormat="1" applyFill="1" applyBorder="1" applyAlignment="1"/>
    <xf numFmtId="4" fontId="0" fillId="0" borderId="0" xfId="0" applyNumberFormat="1"/>
    <xf numFmtId="4" fontId="9" fillId="0" borderId="1" xfId="0" applyNumberFormat="1" applyFont="1" applyFill="1" applyBorder="1" applyAlignment="1"/>
    <xf numFmtId="49" fontId="12" fillId="0" borderId="1" xfId="0" applyNumberFormat="1" applyFont="1" applyFill="1" applyBorder="1" applyAlignment="1">
      <alignment horizontal="left" wrapText="1" indent="1"/>
    </xf>
    <xf numFmtId="49" fontId="3" fillId="2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Fill="1" applyBorder="1" applyAlignment="1" applyProtection="1">
      <alignment horizontal="left" wrapText="1" indent="1"/>
      <protection locked="0"/>
    </xf>
    <xf numFmtId="4" fontId="0" fillId="0" borderId="1" xfId="0" applyNumberFormat="1" applyFont="1" applyFill="1" applyBorder="1" applyAlignment="1">
      <alignment horizontal="right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4" fontId="1" fillId="0" borderId="3" xfId="0" applyNumberFormat="1" applyFont="1" applyFill="1" applyBorder="1" applyAlignment="1">
      <alignment horizontal="right"/>
    </xf>
    <xf numFmtId="4" fontId="1" fillId="0" borderId="4" xfId="0" applyNumberFormat="1" applyFont="1" applyFill="1" applyBorder="1" applyAlignment="1">
      <alignment horizontal="right"/>
    </xf>
    <xf numFmtId="4" fontId="1" fillId="0" borderId="5" xfId="0" applyNumberFormat="1" applyFont="1" applyFill="1" applyBorder="1" applyAlignment="1">
      <alignment horizontal="right"/>
    </xf>
    <xf numFmtId="4" fontId="0" fillId="0" borderId="3" xfId="0" applyNumberFormat="1" applyFont="1" applyBorder="1" applyAlignment="1">
      <alignment horizontal="right"/>
    </xf>
    <xf numFmtId="4" fontId="0" fillId="0" borderId="4" xfId="0" applyNumberFormat="1" applyFont="1" applyBorder="1" applyAlignment="1">
      <alignment horizontal="right"/>
    </xf>
    <xf numFmtId="4" fontId="0" fillId="0" borderId="5" xfId="0" applyNumberFormat="1" applyFont="1" applyBorder="1" applyAlignment="1">
      <alignment horizontal="right"/>
    </xf>
    <xf numFmtId="4" fontId="1" fillId="0" borderId="3" xfId="0" applyNumberFormat="1" applyFont="1" applyBorder="1" applyAlignment="1">
      <alignment horizontal="right"/>
    </xf>
    <xf numFmtId="4" fontId="1" fillId="0" borderId="4" xfId="0" applyNumberFormat="1" applyFont="1" applyBorder="1" applyAlignment="1">
      <alignment horizontal="right"/>
    </xf>
    <xf numFmtId="4" fontId="1" fillId="0" borderId="5" xfId="0" applyNumberFormat="1" applyFont="1" applyBorder="1" applyAlignment="1">
      <alignment horizontal="right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31E77A-4F81-4495-91F8-44683CDCC6A8}">
  <dimension ref="A1:F276"/>
  <sheetViews>
    <sheetView topLeftCell="A28" workbookViewId="0">
      <selection activeCell="D6" sqref="D6"/>
    </sheetView>
  </sheetViews>
  <sheetFormatPr defaultRowHeight="15" x14ac:dyDescent="0.25"/>
  <cols>
    <col min="1" max="1" width="40.28515625" customWidth="1"/>
    <col min="2" max="2" width="9.7109375" bestFit="1" customWidth="1"/>
    <col min="3" max="3" width="10.28515625" customWidth="1"/>
    <col min="4" max="4" width="9.5703125" customWidth="1"/>
    <col min="5" max="5" width="64.140625" customWidth="1"/>
  </cols>
  <sheetData>
    <row r="1" spans="1:5" ht="23.25" x14ac:dyDescent="0.35">
      <c r="A1" s="82" t="s">
        <v>164</v>
      </c>
      <c r="B1" s="82"/>
      <c r="C1" s="82"/>
      <c r="D1" s="82"/>
      <c r="E1" s="82"/>
    </row>
    <row r="2" spans="1:5" ht="23.25" x14ac:dyDescent="0.35">
      <c r="A2" s="84" t="s">
        <v>208</v>
      </c>
      <c r="B2" s="82"/>
      <c r="C2" s="82"/>
      <c r="D2" s="82"/>
      <c r="E2" s="82"/>
    </row>
    <row r="3" spans="1:5" ht="15.75" x14ac:dyDescent="0.25">
      <c r="A3" s="83" t="s">
        <v>36</v>
      </c>
      <c r="B3" s="83"/>
      <c r="C3" s="83"/>
      <c r="D3" s="83"/>
      <c r="E3" s="83"/>
    </row>
    <row r="4" spans="1:5" x14ac:dyDescent="0.25">
      <c r="E4" s="16"/>
    </row>
    <row r="5" spans="1:5" ht="24" x14ac:dyDescent="0.25">
      <c r="A5" s="13"/>
      <c r="B5" s="12" t="s">
        <v>206</v>
      </c>
      <c r="C5" s="11" t="s">
        <v>185</v>
      </c>
      <c r="D5" s="12" t="s">
        <v>209</v>
      </c>
      <c r="E5" s="14" t="s">
        <v>38</v>
      </c>
    </row>
    <row r="6" spans="1:5" x14ac:dyDescent="0.25">
      <c r="A6" s="1"/>
      <c r="B6" s="2"/>
      <c r="C6" s="2"/>
      <c r="D6" s="2"/>
      <c r="E6" s="15"/>
    </row>
    <row r="7" spans="1:5" x14ac:dyDescent="0.25">
      <c r="A7" s="5" t="s">
        <v>0</v>
      </c>
      <c r="B7" s="1"/>
      <c r="C7" s="1"/>
      <c r="D7" s="1"/>
      <c r="E7" s="15"/>
    </row>
    <row r="8" spans="1:5" ht="30" x14ac:dyDescent="0.25">
      <c r="A8" s="6" t="s">
        <v>12</v>
      </c>
      <c r="B8" s="54">
        <f>SUM(B9:B11)</f>
        <v>41040.299999999996</v>
      </c>
      <c r="C8" s="54">
        <f>SUM(C9:C11)</f>
        <v>0</v>
      </c>
      <c r="D8" s="54">
        <f>SUM(D9:D11)</f>
        <v>41040.299999999996</v>
      </c>
      <c r="E8" s="53" t="s">
        <v>117</v>
      </c>
    </row>
    <row r="9" spans="1:5" x14ac:dyDescent="0.25">
      <c r="A9" s="1" t="s">
        <v>1</v>
      </c>
      <c r="B9" s="55">
        <v>31776.9</v>
      </c>
      <c r="C9" s="56"/>
      <c r="D9" s="56">
        <v>31776.9</v>
      </c>
      <c r="E9" s="22"/>
    </row>
    <row r="10" spans="1:5" x14ac:dyDescent="0.25">
      <c r="A10" s="1" t="s">
        <v>2</v>
      </c>
      <c r="B10" s="55">
        <v>3555.2</v>
      </c>
      <c r="C10" s="55"/>
      <c r="D10" s="56">
        <v>3555.2</v>
      </c>
      <c r="E10" s="22"/>
    </row>
    <row r="11" spans="1:5" x14ac:dyDescent="0.25">
      <c r="A11" s="1" t="s">
        <v>3</v>
      </c>
      <c r="B11" s="55">
        <v>5708.2</v>
      </c>
      <c r="C11" s="55"/>
      <c r="D11" s="56">
        <v>5708.2</v>
      </c>
      <c r="E11" s="22"/>
    </row>
    <row r="12" spans="1:5" x14ac:dyDescent="0.25">
      <c r="A12" s="1"/>
      <c r="B12" s="55"/>
      <c r="C12" s="55"/>
      <c r="D12" s="55"/>
      <c r="E12" s="22"/>
    </row>
    <row r="13" spans="1:5" x14ac:dyDescent="0.25">
      <c r="A13" s="6" t="s">
        <v>13</v>
      </c>
      <c r="B13" s="54">
        <f>SUM(B14:B17)</f>
        <v>4192</v>
      </c>
      <c r="C13" s="54">
        <f>SUM(C14:C17)</f>
        <v>0</v>
      </c>
      <c r="D13" s="54">
        <f>SUM(D14:D17)</f>
        <v>4192</v>
      </c>
      <c r="E13" s="53" t="s">
        <v>118</v>
      </c>
    </row>
    <row r="14" spans="1:5" ht="45" x14ac:dyDescent="0.25">
      <c r="A14" s="4" t="s">
        <v>4</v>
      </c>
      <c r="B14" s="55">
        <v>3832</v>
      </c>
      <c r="C14" s="55"/>
      <c r="D14" s="55">
        <f>SUM(B14:C14)</f>
        <v>3832</v>
      </c>
      <c r="E14" s="22"/>
    </row>
    <row r="15" spans="1:5" x14ac:dyDescent="0.25">
      <c r="A15" s="1" t="s">
        <v>5</v>
      </c>
      <c r="B15" s="55">
        <v>120</v>
      </c>
      <c r="C15" s="55"/>
      <c r="D15" s="55">
        <f>SUM(B15:C15)</f>
        <v>120</v>
      </c>
      <c r="E15" s="22"/>
    </row>
    <row r="16" spans="1:5" x14ac:dyDescent="0.25">
      <c r="A16" s="1" t="s">
        <v>6</v>
      </c>
      <c r="B16" s="55">
        <v>160</v>
      </c>
      <c r="C16" s="55"/>
      <c r="D16" s="55">
        <f>SUM(B16:C16)</f>
        <v>160</v>
      </c>
      <c r="E16" s="22"/>
    </row>
    <row r="17" spans="1:6" x14ac:dyDescent="0.25">
      <c r="A17" s="1" t="s">
        <v>7</v>
      </c>
      <c r="B17" s="55">
        <v>80</v>
      </c>
      <c r="C17" s="55"/>
      <c r="D17" s="55">
        <f>SUM(B17:C17)</f>
        <v>80</v>
      </c>
      <c r="E17" s="22"/>
    </row>
    <row r="18" spans="1:6" x14ac:dyDescent="0.25">
      <c r="A18" s="1"/>
      <c r="B18" s="55"/>
      <c r="C18" s="55"/>
      <c r="D18" s="55"/>
      <c r="E18" s="22"/>
    </row>
    <row r="19" spans="1:6" x14ac:dyDescent="0.25">
      <c r="A19" s="5" t="s">
        <v>8</v>
      </c>
      <c r="B19" s="55"/>
      <c r="C19" s="55"/>
      <c r="D19" s="55"/>
      <c r="E19" s="22"/>
    </row>
    <row r="20" spans="1:6" x14ac:dyDescent="0.25">
      <c r="A20" s="6" t="s">
        <v>9</v>
      </c>
      <c r="B20" s="54">
        <f>SUM(B21:B23)</f>
        <v>19.2</v>
      </c>
      <c r="C20" s="54">
        <f>SUM(C21:C23)</f>
        <v>0</v>
      </c>
      <c r="D20" s="54">
        <f>SUM(D21:D23)</f>
        <v>19.2</v>
      </c>
      <c r="E20" s="22"/>
    </row>
    <row r="21" spans="1:6" ht="45" x14ac:dyDescent="0.25">
      <c r="A21" s="1" t="s">
        <v>10</v>
      </c>
      <c r="B21" s="55">
        <v>15</v>
      </c>
      <c r="C21" s="55"/>
      <c r="D21" s="55">
        <f>SUM(B21:C21)</f>
        <v>15</v>
      </c>
      <c r="E21" s="53" t="s">
        <v>119</v>
      </c>
    </row>
    <row r="22" spans="1:6" ht="45" x14ac:dyDescent="0.25">
      <c r="A22" s="1" t="s">
        <v>11</v>
      </c>
      <c r="B22" s="55">
        <v>4.2</v>
      </c>
      <c r="C22" s="55"/>
      <c r="D22" s="55">
        <f>SUM(B22:C22)</f>
        <v>4.2</v>
      </c>
      <c r="E22" s="53" t="s">
        <v>120</v>
      </c>
    </row>
    <row r="23" spans="1:6" x14ac:dyDescent="0.25">
      <c r="A23" s="1"/>
      <c r="B23" s="55"/>
      <c r="C23" s="55"/>
      <c r="D23" s="55"/>
      <c r="E23" s="53"/>
    </row>
    <row r="24" spans="1:6" x14ac:dyDescent="0.25">
      <c r="A24" s="6" t="s">
        <v>14</v>
      </c>
      <c r="B24" s="54">
        <v>4</v>
      </c>
      <c r="C24" s="54"/>
      <c r="D24" s="54">
        <f>SUM(B24:C24)</f>
        <v>4</v>
      </c>
      <c r="E24" s="22"/>
    </row>
    <row r="25" spans="1:6" x14ac:dyDescent="0.25">
      <c r="A25" s="1"/>
      <c r="B25" s="55"/>
      <c r="C25" s="55"/>
      <c r="D25" s="55"/>
      <c r="E25" s="22"/>
    </row>
    <row r="26" spans="1:6" x14ac:dyDescent="0.25">
      <c r="A26" s="6" t="s">
        <v>15</v>
      </c>
      <c r="B26" s="54">
        <v>10</v>
      </c>
      <c r="C26" s="54"/>
      <c r="D26" s="54">
        <f>SUM(B26:C26)</f>
        <v>10</v>
      </c>
      <c r="E26" s="22"/>
    </row>
    <row r="27" spans="1:6" x14ac:dyDescent="0.25">
      <c r="A27" s="1"/>
      <c r="B27" s="55"/>
      <c r="C27" s="55"/>
      <c r="D27" s="55"/>
      <c r="E27" s="22"/>
      <c r="F27" s="76"/>
    </row>
    <row r="28" spans="1:6" x14ac:dyDescent="0.25">
      <c r="A28" s="6" t="s">
        <v>16</v>
      </c>
      <c r="B28" s="54">
        <f>SUM(B29)</f>
        <v>10</v>
      </c>
      <c r="C28" s="54">
        <f>SUM(C29)</f>
        <v>0</v>
      </c>
      <c r="D28" s="54">
        <f>SUM(D29)</f>
        <v>10</v>
      </c>
      <c r="E28" s="22"/>
    </row>
    <row r="29" spans="1:6" ht="60" x14ac:dyDescent="0.25">
      <c r="A29" s="1" t="s">
        <v>17</v>
      </c>
      <c r="B29" s="55">
        <v>10</v>
      </c>
      <c r="C29" s="55"/>
      <c r="D29" s="55">
        <f>SUM(B29:C29)</f>
        <v>10</v>
      </c>
      <c r="E29" s="53" t="s">
        <v>121</v>
      </c>
    </row>
    <row r="30" spans="1:6" x14ac:dyDescent="0.25">
      <c r="A30" s="1"/>
      <c r="B30" s="55"/>
      <c r="C30" s="55"/>
      <c r="D30" s="55"/>
      <c r="E30" s="22"/>
    </row>
    <row r="31" spans="1:6" x14ac:dyDescent="0.25">
      <c r="A31" s="6" t="s">
        <v>18</v>
      </c>
      <c r="B31" s="54">
        <f>SUM(B32:B33)</f>
        <v>430.2</v>
      </c>
      <c r="C31" s="54">
        <f>SUM(C32:C33)</f>
        <v>0</v>
      </c>
      <c r="D31" s="54">
        <f>SUM(D32:D33)</f>
        <v>430.2</v>
      </c>
      <c r="E31" s="22"/>
    </row>
    <row r="32" spans="1:6" x14ac:dyDescent="0.25">
      <c r="A32" s="1" t="s">
        <v>19</v>
      </c>
      <c r="B32" s="55">
        <v>254.2</v>
      </c>
      <c r="C32" s="55"/>
      <c r="D32" s="55">
        <f>SUM(B32:C32)</f>
        <v>254.2</v>
      </c>
      <c r="E32" s="53" t="s">
        <v>171</v>
      </c>
    </row>
    <row r="33" spans="1:5" ht="30" x14ac:dyDescent="0.25">
      <c r="A33" s="1" t="s">
        <v>122</v>
      </c>
      <c r="B33" s="55">
        <v>176</v>
      </c>
      <c r="C33" s="55"/>
      <c r="D33" s="55">
        <f>SUM(B33:C33)</f>
        <v>176</v>
      </c>
      <c r="E33" s="53" t="s">
        <v>172</v>
      </c>
    </row>
    <row r="34" spans="1:5" x14ac:dyDescent="0.25">
      <c r="A34" s="1" t="s">
        <v>20</v>
      </c>
      <c r="B34" s="55"/>
      <c r="C34" s="55"/>
      <c r="D34" s="55"/>
      <c r="E34" s="22"/>
    </row>
    <row r="35" spans="1:5" x14ac:dyDescent="0.25">
      <c r="A35" s="3" t="s">
        <v>21</v>
      </c>
      <c r="B35" s="57">
        <f>SUM(B8+B13+B20+B24+B26+B28+B31)</f>
        <v>45705.69999999999</v>
      </c>
      <c r="C35" s="57">
        <f>C8+C13+C20+C24+C26+C28+C31</f>
        <v>0</v>
      </c>
      <c r="D35" s="57">
        <f>SUM(D8+D13+D20+D24+D26+D28+D31)</f>
        <v>45705.69999999999</v>
      </c>
      <c r="E35" s="23"/>
    </row>
    <row r="36" spans="1:5" x14ac:dyDescent="0.25">
      <c r="A36" s="1"/>
      <c r="B36" s="55"/>
      <c r="C36" s="55"/>
      <c r="D36" s="55"/>
      <c r="E36" s="22"/>
    </row>
    <row r="37" spans="1:5" x14ac:dyDescent="0.25">
      <c r="A37" s="5" t="s">
        <v>22</v>
      </c>
      <c r="B37" s="55"/>
      <c r="C37" s="55"/>
      <c r="D37" s="55"/>
      <c r="E37" s="22"/>
    </row>
    <row r="38" spans="1:5" ht="45" x14ac:dyDescent="0.25">
      <c r="A38" s="1" t="s">
        <v>23</v>
      </c>
      <c r="B38" s="55">
        <v>34389.800000000003</v>
      </c>
      <c r="C38" s="56"/>
      <c r="D38" s="56">
        <f>SUM(B38:C38)</f>
        <v>34389.800000000003</v>
      </c>
      <c r="E38" s="53" t="s">
        <v>167</v>
      </c>
    </row>
    <row r="39" spans="1:5" x14ac:dyDescent="0.25">
      <c r="A39" s="1" t="s">
        <v>202</v>
      </c>
      <c r="B39" s="55">
        <v>-10000</v>
      </c>
      <c r="C39" s="56"/>
      <c r="D39" s="56">
        <f>SUM(B39:C39)</f>
        <v>-10000</v>
      </c>
      <c r="E39" s="53"/>
    </row>
    <row r="40" spans="1:5" x14ac:dyDescent="0.25">
      <c r="A40" s="1" t="s">
        <v>203</v>
      </c>
      <c r="B40" s="55">
        <v>10000</v>
      </c>
      <c r="C40" s="56"/>
      <c r="D40" s="56">
        <f>SUM(B40:C40)</f>
        <v>10000</v>
      </c>
      <c r="E40" s="53"/>
    </row>
    <row r="41" spans="1:5" x14ac:dyDescent="0.25">
      <c r="A41" s="1" t="s">
        <v>20</v>
      </c>
      <c r="B41" s="55"/>
      <c r="C41" s="55"/>
      <c r="D41" s="55"/>
      <c r="E41" s="22"/>
    </row>
    <row r="42" spans="1:5" x14ac:dyDescent="0.25">
      <c r="A42" s="3" t="s">
        <v>24</v>
      </c>
      <c r="B42" s="57">
        <f>SUM(B38:B40)</f>
        <v>34389.800000000003</v>
      </c>
      <c r="C42" s="57">
        <f>SUM(C38:C41)</f>
        <v>0</v>
      </c>
      <c r="D42" s="57">
        <f>SUM(B42:C42)</f>
        <v>34389.800000000003</v>
      </c>
      <c r="E42" s="23"/>
    </row>
    <row r="43" spans="1:5" x14ac:dyDescent="0.25">
      <c r="A43" s="62"/>
      <c r="B43" s="56"/>
      <c r="C43" s="56"/>
      <c r="D43" s="56"/>
      <c r="E43" s="63"/>
    </row>
    <row r="44" spans="1:5" x14ac:dyDescent="0.25">
      <c r="A44" s="65" t="s">
        <v>150</v>
      </c>
      <c r="B44" s="66">
        <f>SUM(B45)</f>
        <v>105.4</v>
      </c>
      <c r="C44" s="66">
        <f>SUM(C45)</f>
        <v>0</v>
      </c>
      <c r="D44" s="66">
        <f>D45</f>
        <v>105.4</v>
      </c>
      <c r="E44" s="23"/>
    </row>
    <row r="45" spans="1:5" x14ac:dyDescent="0.25">
      <c r="A45" s="67" t="s">
        <v>152</v>
      </c>
      <c r="B45" s="68">
        <f>SUM(B46:B47)</f>
        <v>105.4</v>
      </c>
      <c r="C45" s="68">
        <f>SUM(C46:C47)</f>
        <v>0</v>
      </c>
      <c r="D45" s="68">
        <f>SUM(D46:D47)</f>
        <v>105.4</v>
      </c>
      <c r="E45" s="63"/>
    </row>
    <row r="46" spans="1:5" ht="30" x14ac:dyDescent="0.25">
      <c r="A46" s="64" t="s">
        <v>151</v>
      </c>
      <c r="B46" s="56">
        <v>105.4</v>
      </c>
      <c r="C46" s="56"/>
      <c r="D46" s="56">
        <f>SUM(B46:C46)</f>
        <v>105.4</v>
      </c>
      <c r="E46" s="63"/>
    </row>
    <row r="47" spans="1:5" ht="30" x14ac:dyDescent="0.25">
      <c r="A47" s="64" t="s">
        <v>168</v>
      </c>
      <c r="B47" s="56">
        <v>0</v>
      </c>
      <c r="C47" s="56"/>
      <c r="D47" s="56">
        <f>SUM(B47:C47)</f>
        <v>0</v>
      </c>
      <c r="E47" s="63"/>
    </row>
    <row r="48" spans="1:5" x14ac:dyDescent="0.25">
      <c r="A48" s="1"/>
      <c r="B48" s="55"/>
      <c r="C48" s="55"/>
      <c r="D48" s="55"/>
      <c r="E48" s="22"/>
    </row>
    <row r="49" spans="1:5" x14ac:dyDescent="0.25">
      <c r="A49" s="7" t="s">
        <v>25</v>
      </c>
      <c r="B49" s="58">
        <f>SUM(B35+B42+B44)</f>
        <v>80200.899999999994</v>
      </c>
      <c r="C49" s="58">
        <f>C35+C42+C44</f>
        <v>0</v>
      </c>
      <c r="D49" s="58">
        <f>SUM(D35+D42+D44)</f>
        <v>80200.899999999994</v>
      </c>
      <c r="E49" s="7"/>
    </row>
    <row r="50" spans="1:5" x14ac:dyDescent="0.25">
      <c r="E50" s="16"/>
    </row>
    <row r="51" spans="1:5" x14ac:dyDescent="0.25">
      <c r="C51" s="76"/>
      <c r="E51" s="16"/>
    </row>
    <row r="52" spans="1:5" x14ac:dyDescent="0.25">
      <c r="E52" s="16"/>
    </row>
    <row r="53" spans="1:5" x14ac:dyDescent="0.25">
      <c r="E53" s="16"/>
    </row>
    <row r="54" spans="1:5" x14ac:dyDescent="0.25">
      <c r="E54" s="16"/>
    </row>
    <row r="55" spans="1:5" x14ac:dyDescent="0.25">
      <c r="E55" s="16"/>
    </row>
    <row r="56" spans="1:5" x14ac:dyDescent="0.25">
      <c r="E56" s="16"/>
    </row>
    <row r="57" spans="1:5" x14ac:dyDescent="0.25">
      <c r="E57" s="16"/>
    </row>
    <row r="58" spans="1:5" x14ac:dyDescent="0.25">
      <c r="E58" s="16"/>
    </row>
    <row r="59" spans="1:5" x14ac:dyDescent="0.25">
      <c r="E59" s="16"/>
    </row>
    <row r="60" spans="1:5" x14ac:dyDescent="0.25">
      <c r="E60" s="16"/>
    </row>
    <row r="61" spans="1:5" x14ac:dyDescent="0.25">
      <c r="E61" s="16"/>
    </row>
    <row r="62" spans="1:5" x14ac:dyDescent="0.25">
      <c r="E62" s="16"/>
    </row>
    <row r="63" spans="1:5" x14ac:dyDescent="0.25">
      <c r="E63" s="16"/>
    </row>
    <row r="64" spans="1:5" x14ac:dyDescent="0.25">
      <c r="E64" s="16"/>
    </row>
    <row r="65" spans="5:5" x14ac:dyDescent="0.25">
      <c r="E65" s="16"/>
    </row>
    <row r="66" spans="5:5" x14ac:dyDescent="0.25">
      <c r="E66" s="16"/>
    </row>
    <row r="67" spans="5:5" x14ac:dyDescent="0.25">
      <c r="E67" s="16"/>
    </row>
    <row r="68" spans="5:5" x14ac:dyDescent="0.25">
      <c r="E68" s="16"/>
    </row>
    <row r="69" spans="5:5" x14ac:dyDescent="0.25">
      <c r="E69" s="16"/>
    </row>
    <row r="70" spans="5:5" x14ac:dyDescent="0.25">
      <c r="E70" s="16"/>
    </row>
    <row r="71" spans="5:5" x14ac:dyDescent="0.25">
      <c r="E71" s="16"/>
    </row>
    <row r="72" spans="5:5" x14ac:dyDescent="0.25">
      <c r="E72" s="16"/>
    </row>
    <row r="73" spans="5:5" x14ac:dyDescent="0.25">
      <c r="E73" s="16"/>
    </row>
    <row r="74" spans="5:5" x14ac:dyDescent="0.25">
      <c r="E74" s="16"/>
    </row>
    <row r="75" spans="5:5" x14ac:dyDescent="0.25">
      <c r="E75" s="16"/>
    </row>
    <row r="76" spans="5:5" x14ac:dyDescent="0.25">
      <c r="E76" s="16"/>
    </row>
    <row r="77" spans="5:5" x14ac:dyDescent="0.25">
      <c r="E77" s="16"/>
    </row>
    <row r="78" spans="5:5" x14ac:dyDescent="0.25">
      <c r="E78" s="16"/>
    </row>
    <row r="79" spans="5:5" x14ac:dyDescent="0.25">
      <c r="E79" s="16"/>
    </row>
    <row r="80" spans="5:5" x14ac:dyDescent="0.25">
      <c r="E80" s="16"/>
    </row>
    <row r="81" spans="5:5" x14ac:dyDescent="0.25">
      <c r="E81" s="16"/>
    </row>
    <row r="82" spans="5:5" x14ac:dyDescent="0.25">
      <c r="E82" s="16"/>
    </row>
    <row r="83" spans="5:5" x14ac:dyDescent="0.25">
      <c r="E83" s="16"/>
    </row>
    <row r="84" spans="5:5" x14ac:dyDescent="0.25">
      <c r="E84" s="16"/>
    </row>
    <row r="85" spans="5:5" x14ac:dyDescent="0.25">
      <c r="E85" s="16"/>
    </row>
    <row r="86" spans="5:5" x14ac:dyDescent="0.25">
      <c r="E86" s="16"/>
    </row>
    <row r="87" spans="5:5" x14ac:dyDescent="0.25">
      <c r="E87" s="16"/>
    </row>
    <row r="88" spans="5:5" x14ac:dyDescent="0.25">
      <c r="E88" s="16"/>
    </row>
    <row r="89" spans="5:5" x14ac:dyDescent="0.25">
      <c r="E89" s="16"/>
    </row>
    <row r="90" spans="5:5" x14ac:dyDescent="0.25">
      <c r="E90" s="16"/>
    </row>
    <row r="91" spans="5:5" x14ac:dyDescent="0.25">
      <c r="E91" s="16"/>
    </row>
    <row r="92" spans="5:5" x14ac:dyDescent="0.25">
      <c r="E92" s="16"/>
    </row>
    <row r="93" spans="5:5" x14ac:dyDescent="0.25">
      <c r="E93" s="16"/>
    </row>
    <row r="94" spans="5:5" x14ac:dyDescent="0.25">
      <c r="E94" s="16"/>
    </row>
    <row r="95" spans="5:5" x14ac:dyDescent="0.25">
      <c r="E95" s="16"/>
    </row>
    <row r="96" spans="5:5" x14ac:dyDescent="0.25">
      <c r="E96" s="16"/>
    </row>
    <row r="97" spans="5:5" x14ac:dyDescent="0.25">
      <c r="E97" s="16"/>
    </row>
    <row r="98" spans="5:5" x14ac:dyDescent="0.25">
      <c r="E98" s="16"/>
    </row>
    <row r="99" spans="5:5" x14ac:dyDescent="0.25">
      <c r="E99" s="16"/>
    </row>
    <row r="100" spans="5:5" x14ac:dyDescent="0.25">
      <c r="E100" s="16"/>
    </row>
    <row r="101" spans="5:5" x14ac:dyDescent="0.25">
      <c r="E101" s="16"/>
    </row>
    <row r="102" spans="5:5" x14ac:dyDescent="0.25">
      <c r="E102" s="16"/>
    </row>
    <row r="103" spans="5:5" x14ac:dyDescent="0.25">
      <c r="E103" s="16"/>
    </row>
    <row r="104" spans="5:5" x14ac:dyDescent="0.25">
      <c r="E104" s="16"/>
    </row>
    <row r="105" spans="5:5" x14ac:dyDescent="0.25">
      <c r="E105" s="16"/>
    </row>
    <row r="106" spans="5:5" x14ac:dyDescent="0.25">
      <c r="E106" s="16"/>
    </row>
    <row r="107" spans="5:5" x14ac:dyDescent="0.25">
      <c r="E107" s="16"/>
    </row>
    <row r="108" spans="5:5" x14ac:dyDescent="0.25">
      <c r="E108" s="16"/>
    </row>
    <row r="109" spans="5:5" x14ac:dyDescent="0.25">
      <c r="E109" s="16"/>
    </row>
    <row r="110" spans="5:5" x14ac:dyDescent="0.25">
      <c r="E110" s="16"/>
    </row>
    <row r="111" spans="5:5" x14ac:dyDescent="0.25">
      <c r="E111" s="16"/>
    </row>
    <row r="112" spans="5:5" x14ac:dyDescent="0.25">
      <c r="E112" s="16"/>
    </row>
    <row r="113" spans="5:5" x14ac:dyDescent="0.25">
      <c r="E113" s="16"/>
    </row>
    <row r="114" spans="5:5" x14ac:dyDescent="0.25">
      <c r="E114" s="16"/>
    </row>
    <row r="115" spans="5:5" x14ac:dyDescent="0.25">
      <c r="E115" s="16"/>
    </row>
    <row r="116" spans="5:5" x14ac:dyDescent="0.25">
      <c r="E116" s="16"/>
    </row>
    <row r="117" spans="5:5" x14ac:dyDescent="0.25">
      <c r="E117" s="16"/>
    </row>
    <row r="118" spans="5:5" x14ac:dyDescent="0.25">
      <c r="E118" s="16"/>
    </row>
    <row r="119" spans="5:5" x14ac:dyDescent="0.25">
      <c r="E119" s="16"/>
    </row>
    <row r="120" spans="5:5" x14ac:dyDescent="0.25">
      <c r="E120" s="16"/>
    </row>
    <row r="121" spans="5:5" x14ac:dyDescent="0.25">
      <c r="E121" s="16"/>
    </row>
    <row r="122" spans="5:5" x14ac:dyDescent="0.25">
      <c r="E122" s="16"/>
    </row>
    <row r="123" spans="5:5" x14ac:dyDescent="0.25">
      <c r="E123" s="16"/>
    </row>
    <row r="124" spans="5:5" x14ac:dyDescent="0.25">
      <c r="E124" s="16"/>
    </row>
    <row r="125" spans="5:5" x14ac:dyDescent="0.25">
      <c r="E125" s="16"/>
    </row>
    <row r="126" spans="5:5" x14ac:dyDescent="0.25">
      <c r="E126" s="16"/>
    </row>
    <row r="127" spans="5:5" x14ac:dyDescent="0.25">
      <c r="E127" s="16"/>
    </row>
    <row r="128" spans="5:5" x14ac:dyDescent="0.25">
      <c r="E128" s="16"/>
    </row>
    <row r="129" spans="5:5" x14ac:dyDescent="0.25">
      <c r="E129" s="16"/>
    </row>
    <row r="130" spans="5:5" x14ac:dyDescent="0.25">
      <c r="E130" s="16"/>
    </row>
    <row r="131" spans="5:5" x14ac:dyDescent="0.25">
      <c r="E131" s="16"/>
    </row>
    <row r="132" spans="5:5" x14ac:dyDescent="0.25">
      <c r="E132" s="16"/>
    </row>
    <row r="133" spans="5:5" x14ac:dyDescent="0.25">
      <c r="E133" s="16"/>
    </row>
    <row r="134" spans="5:5" x14ac:dyDescent="0.25">
      <c r="E134" s="16"/>
    </row>
    <row r="135" spans="5:5" x14ac:dyDescent="0.25">
      <c r="E135" s="16"/>
    </row>
    <row r="136" spans="5:5" x14ac:dyDescent="0.25">
      <c r="E136" s="16"/>
    </row>
    <row r="137" spans="5:5" x14ac:dyDescent="0.25">
      <c r="E137" s="16"/>
    </row>
    <row r="138" spans="5:5" x14ac:dyDescent="0.25">
      <c r="E138" s="16"/>
    </row>
    <row r="139" spans="5:5" x14ac:dyDescent="0.25">
      <c r="E139" s="16"/>
    </row>
    <row r="140" spans="5:5" x14ac:dyDescent="0.25">
      <c r="E140" s="16"/>
    </row>
    <row r="141" spans="5:5" x14ac:dyDescent="0.25">
      <c r="E141" s="16"/>
    </row>
    <row r="142" spans="5:5" x14ac:dyDescent="0.25">
      <c r="E142" s="16"/>
    </row>
    <row r="143" spans="5:5" x14ac:dyDescent="0.25">
      <c r="E143" s="16"/>
    </row>
    <row r="144" spans="5:5" x14ac:dyDescent="0.25">
      <c r="E144" s="16"/>
    </row>
    <row r="145" spans="5:5" x14ac:dyDescent="0.25">
      <c r="E145" s="16"/>
    </row>
    <row r="146" spans="5:5" x14ac:dyDescent="0.25">
      <c r="E146" s="16"/>
    </row>
    <row r="147" spans="5:5" x14ac:dyDescent="0.25">
      <c r="E147" s="16"/>
    </row>
    <row r="148" spans="5:5" x14ac:dyDescent="0.25">
      <c r="E148" s="16"/>
    </row>
    <row r="149" spans="5:5" x14ac:dyDescent="0.25">
      <c r="E149" s="16"/>
    </row>
    <row r="150" spans="5:5" x14ac:dyDescent="0.25">
      <c r="E150" s="16"/>
    </row>
    <row r="151" spans="5:5" x14ac:dyDescent="0.25">
      <c r="E151" s="16"/>
    </row>
    <row r="152" spans="5:5" x14ac:dyDescent="0.25">
      <c r="E152" s="16"/>
    </row>
    <row r="153" spans="5:5" x14ac:dyDescent="0.25">
      <c r="E153" s="16"/>
    </row>
    <row r="154" spans="5:5" x14ac:dyDescent="0.25">
      <c r="E154" s="16"/>
    </row>
    <row r="155" spans="5:5" x14ac:dyDescent="0.25">
      <c r="E155" s="16"/>
    </row>
    <row r="156" spans="5:5" x14ac:dyDescent="0.25">
      <c r="E156" s="16"/>
    </row>
    <row r="157" spans="5:5" x14ac:dyDescent="0.25">
      <c r="E157" s="16"/>
    </row>
    <row r="158" spans="5:5" x14ac:dyDescent="0.25">
      <c r="E158" s="16"/>
    </row>
    <row r="159" spans="5:5" x14ac:dyDescent="0.25">
      <c r="E159" s="16"/>
    </row>
    <row r="160" spans="5:5" x14ac:dyDescent="0.25">
      <c r="E160" s="16"/>
    </row>
    <row r="161" spans="5:5" x14ac:dyDescent="0.25">
      <c r="E161" s="16"/>
    </row>
    <row r="162" spans="5:5" x14ac:dyDescent="0.25">
      <c r="E162" s="16"/>
    </row>
    <row r="163" spans="5:5" x14ac:dyDescent="0.25">
      <c r="E163" s="16"/>
    </row>
    <row r="164" spans="5:5" x14ac:dyDescent="0.25">
      <c r="E164" s="16"/>
    </row>
    <row r="165" spans="5:5" x14ac:dyDescent="0.25">
      <c r="E165" s="16"/>
    </row>
    <row r="166" spans="5:5" x14ac:dyDescent="0.25">
      <c r="E166" s="16"/>
    </row>
    <row r="167" spans="5:5" x14ac:dyDescent="0.25">
      <c r="E167" s="16"/>
    </row>
    <row r="168" spans="5:5" x14ac:dyDescent="0.25">
      <c r="E168" s="16"/>
    </row>
    <row r="169" spans="5:5" x14ac:dyDescent="0.25">
      <c r="E169" s="16"/>
    </row>
    <row r="170" spans="5:5" x14ac:dyDescent="0.25">
      <c r="E170" s="16"/>
    </row>
    <row r="171" spans="5:5" x14ac:dyDescent="0.25">
      <c r="E171" s="16"/>
    </row>
    <row r="172" spans="5:5" x14ac:dyDescent="0.25">
      <c r="E172" s="16"/>
    </row>
    <row r="173" spans="5:5" x14ac:dyDescent="0.25">
      <c r="E173" s="16"/>
    </row>
    <row r="174" spans="5:5" x14ac:dyDescent="0.25">
      <c r="E174" s="16"/>
    </row>
    <row r="175" spans="5:5" x14ac:dyDescent="0.25">
      <c r="E175" s="16"/>
    </row>
    <row r="176" spans="5:5" x14ac:dyDescent="0.25">
      <c r="E176" s="16"/>
    </row>
    <row r="177" spans="5:5" x14ac:dyDescent="0.25">
      <c r="E177" s="16"/>
    </row>
    <row r="178" spans="5:5" x14ac:dyDescent="0.25">
      <c r="E178" s="16"/>
    </row>
    <row r="179" spans="5:5" x14ac:dyDescent="0.25">
      <c r="E179" s="16"/>
    </row>
    <row r="180" spans="5:5" x14ac:dyDescent="0.25">
      <c r="E180" s="16"/>
    </row>
    <row r="181" spans="5:5" x14ac:dyDescent="0.25">
      <c r="E181" s="16"/>
    </row>
    <row r="182" spans="5:5" x14ac:dyDescent="0.25">
      <c r="E182" s="16"/>
    </row>
    <row r="183" spans="5:5" x14ac:dyDescent="0.25">
      <c r="E183" s="16"/>
    </row>
    <row r="184" spans="5:5" x14ac:dyDescent="0.25">
      <c r="E184" s="16"/>
    </row>
    <row r="185" spans="5:5" x14ac:dyDescent="0.25">
      <c r="E185" s="16"/>
    </row>
    <row r="186" spans="5:5" x14ac:dyDescent="0.25">
      <c r="E186" s="16"/>
    </row>
    <row r="187" spans="5:5" x14ac:dyDescent="0.25">
      <c r="E187" s="16"/>
    </row>
    <row r="188" spans="5:5" x14ac:dyDescent="0.25">
      <c r="E188" s="16"/>
    </row>
    <row r="189" spans="5:5" x14ac:dyDescent="0.25">
      <c r="E189" s="16"/>
    </row>
    <row r="190" spans="5:5" x14ac:dyDescent="0.25">
      <c r="E190" s="16"/>
    </row>
    <row r="191" spans="5:5" x14ac:dyDescent="0.25">
      <c r="E191" s="16"/>
    </row>
    <row r="192" spans="5:5" x14ac:dyDescent="0.25">
      <c r="E192" s="16"/>
    </row>
    <row r="193" spans="5:5" x14ac:dyDescent="0.25">
      <c r="E193" s="16"/>
    </row>
    <row r="194" spans="5:5" x14ac:dyDescent="0.25">
      <c r="E194" s="16"/>
    </row>
    <row r="195" spans="5:5" x14ac:dyDescent="0.25">
      <c r="E195" s="16"/>
    </row>
    <row r="196" spans="5:5" x14ac:dyDescent="0.25">
      <c r="E196" s="16"/>
    </row>
    <row r="197" spans="5:5" x14ac:dyDescent="0.25">
      <c r="E197" s="16"/>
    </row>
    <row r="198" spans="5:5" x14ac:dyDescent="0.25">
      <c r="E198" s="16"/>
    </row>
    <row r="199" spans="5:5" x14ac:dyDescent="0.25">
      <c r="E199" s="16"/>
    </row>
    <row r="200" spans="5:5" x14ac:dyDescent="0.25">
      <c r="E200" s="16"/>
    </row>
    <row r="201" spans="5:5" x14ac:dyDescent="0.25">
      <c r="E201" s="16"/>
    </row>
    <row r="202" spans="5:5" x14ac:dyDescent="0.25">
      <c r="E202" s="16"/>
    </row>
    <row r="203" spans="5:5" x14ac:dyDescent="0.25">
      <c r="E203" s="16"/>
    </row>
    <row r="204" spans="5:5" x14ac:dyDescent="0.25">
      <c r="E204" s="16"/>
    </row>
    <row r="205" spans="5:5" x14ac:dyDescent="0.25">
      <c r="E205" s="16"/>
    </row>
    <row r="206" spans="5:5" x14ac:dyDescent="0.25">
      <c r="E206" s="16"/>
    </row>
    <row r="207" spans="5:5" x14ac:dyDescent="0.25">
      <c r="E207" s="16"/>
    </row>
    <row r="208" spans="5:5" x14ac:dyDescent="0.25">
      <c r="E208" s="16"/>
    </row>
    <row r="209" spans="5:5" x14ac:dyDescent="0.25">
      <c r="E209" s="16"/>
    </row>
    <row r="210" spans="5:5" x14ac:dyDescent="0.25">
      <c r="E210" s="16"/>
    </row>
    <row r="211" spans="5:5" x14ac:dyDescent="0.25">
      <c r="E211" s="16"/>
    </row>
    <row r="212" spans="5:5" x14ac:dyDescent="0.25">
      <c r="E212" s="16"/>
    </row>
    <row r="213" spans="5:5" x14ac:dyDescent="0.25">
      <c r="E213" s="16"/>
    </row>
    <row r="214" spans="5:5" x14ac:dyDescent="0.25">
      <c r="E214" s="16"/>
    </row>
    <row r="215" spans="5:5" x14ac:dyDescent="0.25">
      <c r="E215" s="16"/>
    </row>
    <row r="216" spans="5:5" x14ac:dyDescent="0.25">
      <c r="E216" s="16"/>
    </row>
    <row r="217" spans="5:5" x14ac:dyDescent="0.25">
      <c r="E217" s="16"/>
    </row>
    <row r="218" spans="5:5" x14ac:dyDescent="0.25">
      <c r="E218" s="16"/>
    </row>
    <row r="219" spans="5:5" x14ac:dyDescent="0.25">
      <c r="E219" s="16"/>
    </row>
    <row r="220" spans="5:5" x14ac:dyDescent="0.25">
      <c r="E220" s="16"/>
    </row>
    <row r="221" spans="5:5" x14ac:dyDescent="0.25">
      <c r="E221" s="16"/>
    </row>
    <row r="222" spans="5:5" x14ac:dyDescent="0.25">
      <c r="E222" s="16"/>
    </row>
    <row r="223" spans="5:5" x14ac:dyDescent="0.25">
      <c r="E223" s="16"/>
    </row>
    <row r="224" spans="5:5" x14ac:dyDescent="0.25">
      <c r="E224" s="16"/>
    </row>
    <row r="225" spans="5:5" x14ac:dyDescent="0.25">
      <c r="E225" s="16"/>
    </row>
    <row r="226" spans="5:5" x14ac:dyDescent="0.25">
      <c r="E226" s="16"/>
    </row>
    <row r="227" spans="5:5" x14ac:dyDescent="0.25">
      <c r="E227" s="16"/>
    </row>
    <row r="228" spans="5:5" x14ac:dyDescent="0.25">
      <c r="E228" s="16"/>
    </row>
    <row r="229" spans="5:5" x14ac:dyDescent="0.25">
      <c r="E229" s="16"/>
    </row>
    <row r="230" spans="5:5" x14ac:dyDescent="0.25">
      <c r="E230" s="16"/>
    </row>
    <row r="231" spans="5:5" x14ac:dyDescent="0.25">
      <c r="E231" s="16"/>
    </row>
    <row r="232" spans="5:5" x14ac:dyDescent="0.25">
      <c r="E232" s="16"/>
    </row>
    <row r="233" spans="5:5" x14ac:dyDescent="0.25">
      <c r="E233" s="16"/>
    </row>
    <row r="234" spans="5:5" x14ac:dyDescent="0.25">
      <c r="E234" s="16"/>
    </row>
    <row r="235" spans="5:5" x14ac:dyDescent="0.25">
      <c r="E235" s="16"/>
    </row>
    <row r="236" spans="5:5" x14ac:dyDescent="0.25">
      <c r="E236" s="16"/>
    </row>
    <row r="237" spans="5:5" x14ac:dyDescent="0.25">
      <c r="E237" s="16"/>
    </row>
    <row r="238" spans="5:5" x14ac:dyDescent="0.25">
      <c r="E238" s="16"/>
    </row>
    <row r="239" spans="5:5" x14ac:dyDescent="0.25">
      <c r="E239" s="16"/>
    </row>
    <row r="240" spans="5:5" x14ac:dyDescent="0.25">
      <c r="E240" s="16"/>
    </row>
    <row r="241" spans="5:5" x14ac:dyDescent="0.25">
      <c r="E241" s="16"/>
    </row>
    <row r="242" spans="5:5" x14ac:dyDescent="0.25">
      <c r="E242" s="16"/>
    </row>
    <row r="243" spans="5:5" x14ac:dyDescent="0.25">
      <c r="E243" s="16"/>
    </row>
    <row r="244" spans="5:5" x14ac:dyDescent="0.25">
      <c r="E244" s="16"/>
    </row>
    <row r="245" spans="5:5" x14ac:dyDescent="0.25">
      <c r="E245" s="16"/>
    </row>
    <row r="246" spans="5:5" x14ac:dyDescent="0.25">
      <c r="E246" s="16"/>
    </row>
    <row r="247" spans="5:5" x14ac:dyDescent="0.25">
      <c r="E247" s="16"/>
    </row>
    <row r="248" spans="5:5" x14ac:dyDescent="0.25">
      <c r="E248" s="16"/>
    </row>
    <row r="249" spans="5:5" x14ac:dyDescent="0.25">
      <c r="E249" s="16"/>
    </row>
    <row r="250" spans="5:5" x14ac:dyDescent="0.25">
      <c r="E250" s="16"/>
    </row>
    <row r="251" spans="5:5" x14ac:dyDescent="0.25">
      <c r="E251" s="16"/>
    </row>
    <row r="252" spans="5:5" x14ac:dyDescent="0.25">
      <c r="E252" s="16"/>
    </row>
    <row r="253" spans="5:5" x14ac:dyDescent="0.25">
      <c r="E253" s="16"/>
    </row>
    <row r="254" spans="5:5" x14ac:dyDescent="0.25">
      <c r="E254" s="16"/>
    </row>
    <row r="255" spans="5:5" x14ac:dyDescent="0.25">
      <c r="E255" s="16"/>
    </row>
    <row r="256" spans="5:5" x14ac:dyDescent="0.25">
      <c r="E256" s="16"/>
    </row>
    <row r="257" spans="5:5" x14ac:dyDescent="0.25">
      <c r="E257" s="16"/>
    </row>
    <row r="258" spans="5:5" x14ac:dyDescent="0.25">
      <c r="E258" s="16"/>
    </row>
    <row r="259" spans="5:5" x14ac:dyDescent="0.25">
      <c r="E259" s="16"/>
    </row>
    <row r="260" spans="5:5" x14ac:dyDescent="0.25">
      <c r="E260" s="16"/>
    </row>
    <row r="261" spans="5:5" x14ac:dyDescent="0.25">
      <c r="E261" s="16"/>
    </row>
    <row r="262" spans="5:5" x14ac:dyDescent="0.25">
      <c r="E262" s="16"/>
    </row>
    <row r="263" spans="5:5" x14ac:dyDescent="0.25">
      <c r="E263" s="16"/>
    </row>
    <row r="264" spans="5:5" x14ac:dyDescent="0.25">
      <c r="E264" s="16"/>
    </row>
    <row r="265" spans="5:5" x14ac:dyDescent="0.25">
      <c r="E265" s="16"/>
    </row>
    <row r="266" spans="5:5" x14ac:dyDescent="0.25">
      <c r="E266" s="16"/>
    </row>
    <row r="267" spans="5:5" x14ac:dyDescent="0.25">
      <c r="E267" s="16"/>
    </row>
    <row r="268" spans="5:5" x14ac:dyDescent="0.25">
      <c r="E268" s="16"/>
    </row>
    <row r="269" spans="5:5" x14ac:dyDescent="0.25">
      <c r="E269" s="16"/>
    </row>
    <row r="270" spans="5:5" x14ac:dyDescent="0.25">
      <c r="E270" s="16"/>
    </row>
    <row r="271" spans="5:5" x14ac:dyDescent="0.25">
      <c r="E271" s="16"/>
    </row>
    <row r="272" spans="5:5" x14ac:dyDescent="0.25">
      <c r="E272" s="16"/>
    </row>
    <row r="273" spans="5:5" x14ac:dyDescent="0.25">
      <c r="E273" s="16"/>
    </row>
    <row r="274" spans="5:5" x14ac:dyDescent="0.25">
      <c r="E274" s="16"/>
    </row>
    <row r="275" spans="5:5" x14ac:dyDescent="0.25">
      <c r="E275" s="16"/>
    </row>
    <row r="276" spans="5:5" x14ac:dyDescent="0.25">
      <c r="E276" s="16"/>
    </row>
  </sheetData>
  <mergeCells count="3">
    <mergeCell ref="A1:E1"/>
    <mergeCell ref="A3:E3"/>
    <mergeCell ref="A2:E2"/>
  </mergeCells>
  <pageMargins left="0.59055118110236227" right="0.59055118110236227" top="0.78740157480314965" bottom="0.78740157480314965" header="0.31496062992125984" footer="0.31496062992125984"/>
  <pageSetup paperSize="9" orientation="landscape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2623F5-B7AE-44A1-B2FB-68D1FBCFE850}">
  <dimension ref="A1:G137"/>
  <sheetViews>
    <sheetView tabSelected="1" topLeftCell="A66" zoomScale="91" zoomScaleNormal="91" workbookViewId="0">
      <selection activeCell="E75" sqref="E75"/>
    </sheetView>
  </sheetViews>
  <sheetFormatPr defaultRowHeight="15" x14ac:dyDescent="0.25"/>
  <cols>
    <col min="1" max="1" width="51.140625" customWidth="1"/>
    <col min="2" max="2" width="10" customWidth="1"/>
    <col min="3" max="3" width="10.28515625" customWidth="1"/>
    <col min="4" max="4" width="9.85546875" customWidth="1"/>
    <col min="5" max="5" width="94" customWidth="1"/>
  </cols>
  <sheetData>
    <row r="1" spans="1:5" ht="23.25" x14ac:dyDescent="0.35">
      <c r="A1" s="82" t="s">
        <v>183</v>
      </c>
      <c r="B1" s="82"/>
      <c r="C1" s="82"/>
      <c r="D1" s="82"/>
      <c r="E1" s="82"/>
    </row>
    <row r="2" spans="1:5" ht="23.25" x14ac:dyDescent="0.35">
      <c r="A2" s="84" t="s">
        <v>208</v>
      </c>
      <c r="B2" s="82"/>
      <c r="C2" s="82"/>
      <c r="D2" s="82"/>
      <c r="E2" s="82"/>
    </row>
    <row r="3" spans="1:5" ht="15.75" x14ac:dyDescent="0.25">
      <c r="A3" s="83" t="s">
        <v>36</v>
      </c>
      <c r="B3" s="83"/>
      <c r="C3" s="83"/>
      <c r="D3" s="83"/>
      <c r="E3" s="83"/>
    </row>
    <row r="4" spans="1:5" ht="15.75" x14ac:dyDescent="0.25">
      <c r="A4" s="83"/>
      <c r="B4" s="83"/>
      <c r="C4" s="83"/>
      <c r="D4" s="83"/>
      <c r="E4" s="83"/>
    </row>
    <row r="5" spans="1:5" ht="24" x14ac:dyDescent="0.25">
      <c r="A5" s="17"/>
      <c r="B5" s="12" t="s">
        <v>206</v>
      </c>
      <c r="C5" s="11" t="s">
        <v>185</v>
      </c>
      <c r="D5" s="12" t="s">
        <v>209</v>
      </c>
      <c r="E5" s="24" t="s">
        <v>38</v>
      </c>
    </row>
    <row r="6" spans="1:5" x14ac:dyDescent="0.25">
      <c r="A6" s="4"/>
      <c r="B6" s="9" t="s">
        <v>37</v>
      </c>
      <c r="C6" s="10" t="s">
        <v>37</v>
      </c>
      <c r="D6" s="21" t="s">
        <v>37</v>
      </c>
      <c r="E6" s="22"/>
    </row>
    <row r="7" spans="1:5" x14ac:dyDescent="0.25">
      <c r="A7" s="18" t="s">
        <v>26</v>
      </c>
      <c r="B7" s="27">
        <f>SUM(B8:B18)</f>
        <v>7010</v>
      </c>
      <c r="C7" s="27">
        <f>SUM(C8:C18)</f>
        <v>0</v>
      </c>
      <c r="D7" s="34">
        <f>SUM(D8:D18)</f>
        <v>7010</v>
      </c>
      <c r="E7" s="25"/>
    </row>
    <row r="8" spans="1:5" x14ac:dyDescent="0.25">
      <c r="A8" s="41" t="s">
        <v>40</v>
      </c>
      <c r="B8" s="28">
        <v>50</v>
      </c>
      <c r="C8" s="71"/>
      <c r="D8" s="35">
        <f t="shared" ref="D8:D18" si="0">SUM(B8:C8)</f>
        <v>50</v>
      </c>
      <c r="E8" s="48" t="s">
        <v>131</v>
      </c>
    </row>
    <row r="9" spans="1:5" x14ac:dyDescent="0.25">
      <c r="A9" s="42" t="s">
        <v>41</v>
      </c>
      <c r="B9" s="29">
        <v>200</v>
      </c>
      <c r="C9" s="72"/>
      <c r="D9" s="36">
        <f t="shared" si="0"/>
        <v>200</v>
      </c>
      <c r="E9" s="49" t="s">
        <v>132</v>
      </c>
    </row>
    <row r="10" spans="1:5" x14ac:dyDescent="0.25">
      <c r="A10" s="42" t="s">
        <v>165</v>
      </c>
      <c r="B10" s="29">
        <v>300</v>
      </c>
      <c r="C10" s="72" t="s">
        <v>20</v>
      </c>
      <c r="D10" s="36">
        <f t="shared" si="0"/>
        <v>300</v>
      </c>
      <c r="E10" s="80" t="s">
        <v>187</v>
      </c>
    </row>
    <row r="11" spans="1:5" x14ac:dyDescent="0.25">
      <c r="A11" s="42" t="s">
        <v>192</v>
      </c>
      <c r="B11" s="29">
        <v>50</v>
      </c>
      <c r="C11" s="72"/>
      <c r="D11" s="36">
        <f>SUM(B11:C11)</f>
        <v>50</v>
      </c>
      <c r="E11" s="80" t="s">
        <v>193</v>
      </c>
    </row>
    <row r="12" spans="1:5" x14ac:dyDescent="0.25">
      <c r="A12" s="42" t="s">
        <v>188</v>
      </c>
      <c r="B12" s="29">
        <v>200</v>
      </c>
      <c r="C12" s="72"/>
      <c r="D12" s="36">
        <f>SUM(B12:C12)</f>
        <v>200</v>
      </c>
      <c r="E12" s="80" t="s">
        <v>189</v>
      </c>
    </row>
    <row r="13" spans="1:5" x14ac:dyDescent="0.25">
      <c r="A13" s="41" t="s">
        <v>42</v>
      </c>
      <c r="B13" s="28">
        <v>50</v>
      </c>
      <c r="C13" s="71"/>
      <c r="D13" s="35">
        <f t="shared" si="0"/>
        <v>50</v>
      </c>
      <c r="E13" s="48" t="s">
        <v>133</v>
      </c>
    </row>
    <row r="14" spans="1:5" x14ac:dyDescent="0.25">
      <c r="A14" s="41" t="s">
        <v>43</v>
      </c>
      <c r="B14" s="28">
        <v>300</v>
      </c>
      <c r="C14" s="71"/>
      <c r="D14" s="37">
        <f t="shared" si="0"/>
        <v>300</v>
      </c>
      <c r="E14" s="48" t="s">
        <v>134</v>
      </c>
    </row>
    <row r="15" spans="1:5" x14ac:dyDescent="0.25">
      <c r="A15" s="41" t="s">
        <v>44</v>
      </c>
      <c r="B15" s="28">
        <v>300</v>
      </c>
      <c r="C15" s="71"/>
      <c r="D15" s="35">
        <f t="shared" si="0"/>
        <v>300</v>
      </c>
      <c r="E15" s="48" t="s">
        <v>173</v>
      </c>
    </row>
    <row r="16" spans="1:5" x14ac:dyDescent="0.25">
      <c r="A16" s="41" t="s">
        <v>45</v>
      </c>
      <c r="B16" s="28">
        <v>200</v>
      </c>
      <c r="C16" s="71"/>
      <c r="D16" s="35">
        <f t="shared" si="0"/>
        <v>200</v>
      </c>
      <c r="E16" s="48" t="s">
        <v>135</v>
      </c>
    </row>
    <row r="17" spans="1:5" x14ac:dyDescent="0.25">
      <c r="A17" s="43" t="s">
        <v>153</v>
      </c>
      <c r="B17" s="28">
        <v>5000</v>
      </c>
      <c r="C17" s="71"/>
      <c r="D17" s="59">
        <f t="shared" si="0"/>
        <v>5000</v>
      </c>
      <c r="E17" s="52" t="s">
        <v>181</v>
      </c>
    </row>
    <row r="18" spans="1:5" x14ac:dyDescent="0.25">
      <c r="A18" s="43" t="s">
        <v>169</v>
      </c>
      <c r="B18" s="28">
        <v>360</v>
      </c>
      <c r="C18" s="71"/>
      <c r="D18" s="39">
        <f t="shared" si="0"/>
        <v>360</v>
      </c>
      <c r="E18" s="52" t="s">
        <v>190</v>
      </c>
    </row>
    <row r="19" spans="1:5" x14ac:dyDescent="0.25">
      <c r="A19" s="19"/>
      <c r="B19" s="30"/>
      <c r="C19" s="30"/>
      <c r="D19" s="37"/>
      <c r="E19" s="50"/>
    </row>
    <row r="20" spans="1:5" x14ac:dyDescent="0.25">
      <c r="A20" s="18" t="s">
        <v>27</v>
      </c>
      <c r="B20" s="27">
        <f>SUM(B21)</f>
        <v>30</v>
      </c>
      <c r="C20" s="27">
        <f>SUM(C21)</f>
        <v>0</v>
      </c>
      <c r="D20" s="34">
        <f>SUM(D21)</f>
        <v>30</v>
      </c>
      <c r="E20" s="25"/>
    </row>
    <row r="21" spans="1:5" x14ac:dyDescent="0.25">
      <c r="A21" s="41" t="s">
        <v>46</v>
      </c>
      <c r="B21" s="28">
        <v>30</v>
      </c>
      <c r="C21" s="71"/>
      <c r="D21" s="39">
        <f>SUM(B21:C21)</f>
        <v>30</v>
      </c>
      <c r="E21" s="48" t="s">
        <v>136</v>
      </c>
    </row>
    <row r="22" spans="1:5" x14ac:dyDescent="0.25">
      <c r="A22" s="4"/>
      <c r="B22" s="31"/>
      <c r="C22" s="31"/>
      <c r="D22" s="38"/>
      <c r="E22" s="22"/>
    </row>
    <row r="23" spans="1:5" x14ac:dyDescent="0.25">
      <c r="A23" s="18" t="s">
        <v>28</v>
      </c>
      <c r="B23" s="27">
        <f>SUM(B24+B25+B26+B27+B28+B29+B30+B52+B57)</f>
        <v>12987</v>
      </c>
      <c r="C23" s="27">
        <f>SUM(C24+C25+C26+C27+C28+C29+C30+C52)</f>
        <v>0</v>
      </c>
      <c r="D23" s="34">
        <f>SUM(D24+D25+D26+D27+D28+D29+D30+D52+D57)</f>
        <v>12987</v>
      </c>
      <c r="E23" s="25"/>
    </row>
    <row r="24" spans="1:5" ht="30" x14ac:dyDescent="0.25">
      <c r="A24" s="41" t="s">
        <v>39</v>
      </c>
      <c r="B24" s="28">
        <v>1600</v>
      </c>
      <c r="C24" s="71"/>
      <c r="D24" s="39">
        <f t="shared" ref="D24:D29" si="1">SUM(B24:C24)</f>
        <v>1600</v>
      </c>
      <c r="E24" s="22"/>
    </row>
    <row r="25" spans="1:5" x14ac:dyDescent="0.25">
      <c r="A25" s="41" t="s">
        <v>47</v>
      </c>
      <c r="B25" s="28">
        <v>5800</v>
      </c>
      <c r="C25" s="71"/>
      <c r="D25" s="39">
        <f t="shared" si="1"/>
        <v>5800</v>
      </c>
      <c r="E25" s="22"/>
    </row>
    <row r="26" spans="1:5" x14ac:dyDescent="0.25">
      <c r="A26" s="41" t="s">
        <v>48</v>
      </c>
      <c r="B26" s="28">
        <v>300</v>
      </c>
      <c r="C26" s="71"/>
      <c r="D26" s="39">
        <f t="shared" si="1"/>
        <v>300</v>
      </c>
      <c r="E26" s="48" t="s">
        <v>148</v>
      </c>
    </row>
    <row r="27" spans="1:5" x14ac:dyDescent="0.25">
      <c r="A27" s="41" t="s">
        <v>49</v>
      </c>
      <c r="B27" s="28">
        <v>35</v>
      </c>
      <c r="C27" s="71"/>
      <c r="D27" s="39">
        <f t="shared" si="1"/>
        <v>35</v>
      </c>
      <c r="E27" s="22"/>
    </row>
    <row r="28" spans="1:5" x14ac:dyDescent="0.25">
      <c r="A28" s="41" t="s">
        <v>50</v>
      </c>
      <c r="B28" s="28">
        <v>2300</v>
      </c>
      <c r="C28" s="71"/>
      <c r="D28" s="39">
        <f t="shared" si="1"/>
        <v>2300</v>
      </c>
      <c r="E28" s="48" t="s">
        <v>149</v>
      </c>
    </row>
    <row r="29" spans="1:5" ht="30" x14ac:dyDescent="0.25">
      <c r="A29" s="41" t="s">
        <v>51</v>
      </c>
      <c r="B29" s="28">
        <v>10</v>
      </c>
      <c r="C29" s="71"/>
      <c r="D29" s="35">
        <f t="shared" si="1"/>
        <v>10</v>
      </c>
      <c r="E29" s="48" t="s">
        <v>174</v>
      </c>
    </row>
    <row r="30" spans="1:5" x14ac:dyDescent="0.25">
      <c r="A30" s="41" t="s">
        <v>52</v>
      </c>
      <c r="B30" s="28">
        <f>SUM(B31:B51)</f>
        <v>2832</v>
      </c>
      <c r="C30" s="28">
        <f>SUM(C31:C51)</f>
        <v>0</v>
      </c>
      <c r="D30" s="35">
        <f>SUM(D31:D51)</f>
        <v>2832</v>
      </c>
      <c r="E30" s="22"/>
    </row>
    <row r="31" spans="1:5" x14ac:dyDescent="0.25">
      <c r="A31" s="44" t="s">
        <v>53</v>
      </c>
      <c r="B31" s="31">
        <v>30</v>
      </c>
      <c r="C31" s="31"/>
      <c r="D31" s="38">
        <f t="shared" ref="D31:D51" si="2">SUM(B31:C31)</f>
        <v>30</v>
      </c>
      <c r="E31" s="22"/>
    </row>
    <row r="32" spans="1:5" x14ac:dyDescent="0.25">
      <c r="A32" s="44" t="s">
        <v>54</v>
      </c>
      <c r="B32" s="31">
        <v>5</v>
      </c>
      <c r="C32" s="31"/>
      <c r="D32" s="38">
        <f t="shared" si="2"/>
        <v>5</v>
      </c>
      <c r="E32" s="22"/>
    </row>
    <row r="33" spans="1:5" x14ac:dyDescent="0.25">
      <c r="A33" s="44" t="s">
        <v>55</v>
      </c>
      <c r="B33" s="31">
        <v>2</v>
      </c>
      <c r="C33" s="31"/>
      <c r="D33" s="38">
        <f t="shared" si="2"/>
        <v>2</v>
      </c>
      <c r="E33" s="22"/>
    </row>
    <row r="34" spans="1:5" x14ac:dyDescent="0.25">
      <c r="A34" s="44" t="s">
        <v>56</v>
      </c>
      <c r="B34" s="31">
        <v>300</v>
      </c>
      <c r="C34" s="31"/>
      <c r="D34" s="38">
        <f t="shared" si="2"/>
        <v>300</v>
      </c>
      <c r="E34" s="22"/>
    </row>
    <row r="35" spans="1:5" ht="27.75" x14ac:dyDescent="0.25">
      <c r="A35" s="44" t="s">
        <v>57</v>
      </c>
      <c r="B35" s="31">
        <v>150</v>
      </c>
      <c r="C35" s="31"/>
      <c r="D35" s="60">
        <f t="shared" si="2"/>
        <v>150</v>
      </c>
      <c r="E35" s="22"/>
    </row>
    <row r="36" spans="1:5" ht="27.75" x14ac:dyDescent="0.25">
      <c r="A36" s="44" t="s">
        <v>58</v>
      </c>
      <c r="B36" s="31">
        <v>350</v>
      </c>
      <c r="C36" s="31"/>
      <c r="D36" s="38">
        <f t="shared" si="2"/>
        <v>350</v>
      </c>
      <c r="E36" s="22"/>
    </row>
    <row r="37" spans="1:5" x14ac:dyDescent="0.25">
      <c r="A37" s="44" t="s">
        <v>59</v>
      </c>
      <c r="B37" s="31">
        <v>30</v>
      </c>
      <c r="C37" s="31"/>
      <c r="D37" s="38">
        <f t="shared" si="2"/>
        <v>30</v>
      </c>
      <c r="E37" s="22"/>
    </row>
    <row r="38" spans="1:5" x14ac:dyDescent="0.25">
      <c r="A38" s="44" t="s">
        <v>60</v>
      </c>
      <c r="B38" s="31">
        <v>500</v>
      </c>
      <c r="C38" s="31"/>
      <c r="D38" s="38">
        <f t="shared" si="2"/>
        <v>500</v>
      </c>
      <c r="E38" s="22"/>
    </row>
    <row r="39" spans="1:5" x14ac:dyDescent="0.25">
      <c r="A39" s="44" t="s">
        <v>61</v>
      </c>
      <c r="B39" s="31">
        <v>500</v>
      </c>
      <c r="C39" s="31"/>
      <c r="D39" s="38">
        <f t="shared" si="2"/>
        <v>500</v>
      </c>
      <c r="E39" s="22"/>
    </row>
    <row r="40" spans="1:5" x14ac:dyDescent="0.25">
      <c r="A40" s="44" t="s">
        <v>62</v>
      </c>
      <c r="B40" s="31">
        <v>80</v>
      </c>
      <c r="C40" s="31"/>
      <c r="D40" s="38">
        <f t="shared" si="2"/>
        <v>80</v>
      </c>
      <c r="E40" s="22"/>
    </row>
    <row r="41" spans="1:5" x14ac:dyDescent="0.25">
      <c r="A41" s="44" t="s">
        <v>63</v>
      </c>
      <c r="B41" s="31">
        <v>100</v>
      </c>
      <c r="C41" s="31"/>
      <c r="D41" s="38">
        <f t="shared" si="2"/>
        <v>100</v>
      </c>
      <c r="E41" s="22"/>
    </row>
    <row r="42" spans="1:5" x14ac:dyDescent="0.25">
      <c r="A42" s="44" t="s">
        <v>64</v>
      </c>
      <c r="B42" s="31">
        <v>40</v>
      </c>
      <c r="C42" s="31"/>
      <c r="D42" s="38">
        <f t="shared" si="2"/>
        <v>40</v>
      </c>
      <c r="E42" s="22"/>
    </row>
    <row r="43" spans="1:5" x14ac:dyDescent="0.25">
      <c r="A43" s="44" t="s">
        <v>65</v>
      </c>
      <c r="B43" s="31">
        <v>50</v>
      </c>
      <c r="C43" s="31"/>
      <c r="D43" s="38">
        <f t="shared" si="2"/>
        <v>50</v>
      </c>
      <c r="E43" s="22"/>
    </row>
    <row r="44" spans="1:5" x14ac:dyDescent="0.25">
      <c r="A44" s="44" t="s">
        <v>66</v>
      </c>
      <c r="B44" s="31">
        <v>150</v>
      </c>
      <c r="C44" s="31"/>
      <c r="D44" s="38">
        <f t="shared" si="2"/>
        <v>150</v>
      </c>
      <c r="E44" s="22"/>
    </row>
    <row r="45" spans="1:5" x14ac:dyDescent="0.25">
      <c r="A45" s="44" t="s">
        <v>67</v>
      </c>
      <c r="B45" s="31">
        <v>5</v>
      </c>
      <c r="C45" s="31"/>
      <c r="D45" s="38">
        <f t="shared" si="2"/>
        <v>5</v>
      </c>
      <c r="E45" s="22"/>
    </row>
    <row r="46" spans="1:5" ht="27.75" x14ac:dyDescent="0.25">
      <c r="A46" s="44" t="s">
        <v>68</v>
      </c>
      <c r="B46" s="31">
        <v>460</v>
      </c>
      <c r="C46" s="31"/>
      <c r="D46" s="38">
        <f t="shared" si="2"/>
        <v>460</v>
      </c>
      <c r="E46" s="22"/>
    </row>
    <row r="47" spans="1:5" x14ac:dyDescent="0.25">
      <c r="A47" s="44" t="s">
        <v>69</v>
      </c>
      <c r="B47" s="31">
        <v>10</v>
      </c>
      <c r="C47" s="31"/>
      <c r="D47" s="38">
        <f t="shared" si="2"/>
        <v>10</v>
      </c>
      <c r="E47" s="22"/>
    </row>
    <row r="48" spans="1:5" ht="30" x14ac:dyDescent="0.25">
      <c r="A48" s="44" t="s">
        <v>70</v>
      </c>
      <c r="B48" s="31">
        <v>10</v>
      </c>
      <c r="C48" s="31"/>
      <c r="D48" s="38">
        <f t="shared" si="2"/>
        <v>10</v>
      </c>
      <c r="E48" s="22"/>
    </row>
    <row r="49" spans="1:5" x14ac:dyDescent="0.25">
      <c r="A49" s="44" t="s">
        <v>71</v>
      </c>
      <c r="B49" s="31">
        <v>50</v>
      </c>
      <c r="C49" s="31"/>
      <c r="D49" s="38">
        <f t="shared" si="2"/>
        <v>50</v>
      </c>
      <c r="E49" s="22"/>
    </row>
    <row r="50" spans="1:5" x14ac:dyDescent="0.25">
      <c r="A50" s="44" t="s">
        <v>72</v>
      </c>
      <c r="B50" s="31">
        <v>5</v>
      </c>
      <c r="C50" s="31"/>
      <c r="D50" s="38">
        <f t="shared" si="2"/>
        <v>5</v>
      </c>
      <c r="E50" s="22"/>
    </row>
    <row r="51" spans="1:5" x14ac:dyDescent="0.25">
      <c r="A51" s="44" t="s">
        <v>73</v>
      </c>
      <c r="B51" s="31">
        <v>5</v>
      </c>
      <c r="C51" s="31"/>
      <c r="D51" s="38">
        <f t="shared" si="2"/>
        <v>5</v>
      </c>
      <c r="E51" s="22"/>
    </row>
    <row r="52" spans="1:5" x14ac:dyDescent="0.25">
      <c r="A52" s="45" t="s">
        <v>74</v>
      </c>
      <c r="B52" s="28">
        <f>SUM(B53:B56)</f>
        <v>80</v>
      </c>
      <c r="C52" s="28">
        <f>SUM(C53:C56)</f>
        <v>0</v>
      </c>
      <c r="D52" s="35">
        <f>SUM(D53:D56)</f>
        <v>80</v>
      </c>
      <c r="E52" s="22"/>
    </row>
    <row r="53" spans="1:5" x14ac:dyDescent="0.25">
      <c r="A53" s="44" t="s">
        <v>75</v>
      </c>
      <c r="B53" s="31">
        <v>20</v>
      </c>
      <c r="C53" s="31"/>
      <c r="D53" s="38">
        <f>SUM(B53:C53)</f>
        <v>20</v>
      </c>
      <c r="E53" s="22"/>
    </row>
    <row r="54" spans="1:5" x14ac:dyDescent="0.25">
      <c r="A54" s="44" t="s">
        <v>76</v>
      </c>
      <c r="B54" s="31">
        <v>20</v>
      </c>
      <c r="C54" s="31"/>
      <c r="D54" s="38">
        <f>SUM(B54:C54)</f>
        <v>20</v>
      </c>
      <c r="E54" s="22"/>
    </row>
    <row r="55" spans="1:5" x14ac:dyDescent="0.25">
      <c r="A55" s="44" t="s">
        <v>77</v>
      </c>
      <c r="B55" s="31">
        <v>20</v>
      </c>
      <c r="C55" s="31"/>
      <c r="D55" s="38">
        <f>SUM(B55:C55)</f>
        <v>20</v>
      </c>
      <c r="E55" s="22"/>
    </row>
    <row r="56" spans="1:5" x14ac:dyDescent="0.25">
      <c r="A56" s="44" t="s">
        <v>78</v>
      </c>
      <c r="B56" s="31">
        <v>20</v>
      </c>
      <c r="C56" s="31"/>
      <c r="D56" s="38">
        <f>SUM(B56:C56)</f>
        <v>20</v>
      </c>
      <c r="E56" s="22"/>
    </row>
    <row r="57" spans="1:5" x14ac:dyDescent="0.25">
      <c r="A57" s="45" t="s">
        <v>184</v>
      </c>
      <c r="B57" s="28">
        <v>30</v>
      </c>
      <c r="C57" s="28"/>
      <c r="D57" s="35">
        <f>SUM(B57:C57)</f>
        <v>30</v>
      </c>
      <c r="E57" s="22"/>
    </row>
    <row r="58" spans="1:5" x14ac:dyDescent="0.25">
      <c r="A58" s="4"/>
      <c r="B58" s="31"/>
      <c r="C58" s="31"/>
      <c r="D58" s="38"/>
      <c r="E58" s="22"/>
    </row>
    <row r="59" spans="1:5" x14ac:dyDescent="0.25">
      <c r="A59" s="18" t="s">
        <v>29</v>
      </c>
      <c r="B59" s="61">
        <f>SUM(B60:B71)</f>
        <v>6965</v>
      </c>
      <c r="C59" s="27">
        <f>SUM(C60:C71)</f>
        <v>0</v>
      </c>
      <c r="D59" s="34">
        <f>SUM(D60:D71)</f>
        <v>6965</v>
      </c>
      <c r="E59" s="25"/>
    </row>
    <row r="60" spans="1:5" ht="30" x14ac:dyDescent="0.25">
      <c r="A60" s="41" t="s">
        <v>79</v>
      </c>
      <c r="B60" s="28">
        <v>900</v>
      </c>
      <c r="C60" s="71"/>
      <c r="D60" s="35">
        <f t="shared" ref="D60:D71" si="3">SUM(B60:C60)</f>
        <v>900</v>
      </c>
      <c r="E60" s="48" t="s">
        <v>137</v>
      </c>
    </row>
    <row r="61" spans="1:5" x14ac:dyDescent="0.25">
      <c r="A61" s="41" t="s">
        <v>80</v>
      </c>
      <c r="B61" s="28">
        <v>300</v>
      </c>
      <c r="C61" s="71"/>
      <c r="D61" s="35">
        <f t="shared" si="3"/>
        <v>300</v>
      </c>
      <c r="E61" s="48" t="s">
        <v>138</v>
      </c>
    </row>
    <row r="62" spans="1:5" x14ac:dyDescent="0.25">
      <c r="A62" s="41" t="s">
        <v>81</v>
      </c>
      <c r="B62" s="28">
        <v>100</v>
      </c>
      <c r="C62" s="71"/>
      <c r="D62" s="35">
        <f t="shared" si="3"/>
        <v>100</v>
      </c>
      <c r="E62" s="48" t="s">
        <v>139</v>
      </c>
    </row>
    <row r="63" spans="1:5" x14ac:dyDescent="0.25">
      <c r="A63" s="41" t="s">
        <v>82</v>
      </c>
      <c r="B63" s="28">
        <v>15</v>
      </c>
      <c r="C63" s="71"/>
      <c r="D63" s="35">
        <f t="shared" si="3"/>
        <v>15</v>
      </c>
      <c r="E63" s="48" t="s">
        <v>140</v>
      </c>
    </row>
    <row r="64" spans="1:5" x14ac:dyDescent="0.25">
      <c r="A64" s="41" t="s">
        <v>83</v>
      </c>
      <c r="B64" s="28">
        <v>100</v>
      </c>
      <c r="C64" s="71"/>
      <c r="D64" s="37">
        <f t="shared" si="3"/>
        <v>100</v>
      </c>
      <c r="E64" s="48" t="s">
        <v>141</v>
      </c>
    </row>
    <row r="65" spans="1:5" ht="30" x14ac:dyDescent="0.25">
      <c r="A65" s="41" t="s">
        <v>84</v>
      </c>
      <c r="B65" s="28">
        <v>3900</v>
      </c>
      <c r="C65" s="73"/>
      <c r="D65" s="35">
        <f t="shared" si="3"/>
        <v>3900</v>
      </c>
      <c r="E65" s="48" t="s">
        <v>205</v>
      </c>
    </row>
    <row r="66" spans="1:5" x14ac:dyDescent="0.25">
      <c r="A66" s="41" t="s">
        <v>154</v>
      </c>
      <c r="B66" s="28">
        <v>200</v>
      </c>
      <c r="C66" s="73"/>
      <c r="D66" s="39">
        <f t="shared" si="3"/>
        <v>200</v>
      </c>
      <c r="E66" s="48" t="s">
        <v>155</v>
      </c>
    </row>
    <row r="67" spans="1:5" x14ac:dyDescent="0.25">
      <c r="A67" s="41" t="s">
        <v>85</v>
      </c>
      <c r="B67" s="28">
        <v>50</v>
      </c>
      <c r="C67" s="71"/>
      <c r="D67" s="35">
        <f t="shared" si="3"/>
        <v>50</v>
      </c>
      <c r="E67" s="48" t="s">
        <v>142</v>
      </c>
    </row>
    <row r="68" spans="1:5" x14ac:dyDescent="0.25">
      <c r="A68" s="41" t="s">
        <v>86</v>
      </c>
      <c r="B68" s="28">
        <v>500</v>
      </c>
      <c r="C68" s="71"/>
      <c r="D68" s="39">
        <f t="shared" si="3"/>
        <v>500</v>
      </c>
      <c r="E68" s="48" t="s">
        <v>182</v>
      </c>
    </row>
    <row r="69" spans="1:5" x14ac:dyDescent="0.25">
      <c r="A69" s="41" t="s">
        <v>123</v>
      </c>
      <c r="B69" s="28">
        <v>395</v>
      </c>
      <c r="C69" s="73"/>
      <c r="D69" s="35">
        <f t="shared" si="3"/>
        <v>395</v>
      </c>
      <c r="E69" s="48" t="s">
        <v>175</v>
      </c>
    </row>
    <row r="70" spans="1:5" x14ac:dyDescent="0.25">
      <c r="A70" s="41" t="s">
        <v>87</v>
      </c>
      <c r="B70" s="28">
        <v>5</v>
      </c>
      <c r="C70" s="71"/>
      <c r="D70" s="35">
        <f t="shared" si="3"/>
        <v>5</v>
      </c>
      <c r="E70" s="48" t="s">
        <v>143</v>
      </c>
    </row>
    <row r="71" spans="1:5" x14ac:dyDescent="0.25">
      <c r="A71" s="41" t="s">
        <v>191</v>
      </c>
      <c r="B71" s="28">
        <v>500</v>
      </c>
      <c r="C71" s="71"/>
      <c r="D71" s="35">
        <f t="shared" si="3"/>
        <v>500</v>
      </c>
      <c r="E71" s="48" t="s">
        <v>207</v>
      </c>
    </row>
    <row r="72" spans="1:5" x14ac:dyDescent="0.25">
      <c r="A72" s="46"/>
      <c r="B72" s="31"/>
      <c r="C72" s="31"/>
      <c r="D72" s="38"/>
      <c r="E72" s="22"/>
    </row>
    <row r="73" spans="1:5" x14ac:dyDescent="0.25">
      <c r="A73" s="18" t="s">
        <v>30</v>
      </c>
      <c r="B73" s="61">
        <f>SUM(B74:B86)</f>
        <v>37740</v>
      </c>
      <c r="C73" s="27">
        <f>SUM(C74:C86)</f>
        <v>0</v>
      </c>
      <c r="D73" s="34">
        <f>SUM(D74:D85)</f>
        <v>37740</v>
      </c>
      <c r="E73" s="25"/>
    </row>
    <row r="74" spans="1:5" ht="30.75" customHeight="1" x14ac:dyDescent="0.25">
      <c r="A74" s="41" t="s">
        <v>88</v>
      </c>
      <c r="B74" s="28">
        <v>4080</v>
      </c>
      <c r="C74" s="71">
        <v>300</v>
      </c>
      <c r="D74" s="35">
        <f t="shared" ref="D74:D85" si="4">SUM(B74:C74)</f>
        <v>4380</v>
      </c>
      <c r="E74" s="48" t="s">
        <v>212</v>
      </c>
    </row>
    <row r="75" spans="1:5" ht="405" x14ac:dyDescent="0.25">
      <c r="A75" s="94" t="s">
        <v>195</v>
      </c>
      <c r="B75" s="91">
        <v>3500</v>
      </c>
      <c r="C75" s="88">
        <v>-300</v>
      </c>
      <c r="D75" s="85">
        <f t="shared" si="4"/>
        <v>3200</v>
      </c>
      <c r="E75" s="52" t="s">
        <v>196</v>
      </c>
    </row>
    <row r="76" spans="1:5" ht="409.5" x14ac:dyDescent="0.25">
      <c r="A76" s="95"/>
      <c r="B76" s="92"/>
      <c r="C76" s="89"/>
      <c r="D76" s="86"/>
      <c r="E76" s="52" t="s">
        <v>194</v>
      </c>
    </row>
    <row r="77" spans="1:5" ht="328.9" customHeight="1" x14ac:dyDescent="0.25">
      <c r="A77" s="96"/>
      <c r="B77" s="93"/>
      <c r="C77" s="90"/>
      <c r="D77" s="87"/>
      <c r="E77" s="52" t="s">
        <v>210</v>
      </c>
    </row>
    <row r="78" spans="1:5" x14ac:dyDescent="0.25">
      <c r="A78" s="41" t="s">
        <v>161</v>
      </c>
      <c r="B78" s="28">
        <v>3000</v>
      </c>
      <c r="C78" s="81"/>
      <c r="D78" s="39">
        <f t="shared" si="4"/>
        <v>3000</v>
      </c>
      <c r="E78" s="52" t="s">
        <v>211</v>
      </c>
    </row>
    <row r="79" spans="1:5" x14ac:dyDescent="0.25">
      <c r="A79" s="41" t="s">
        <v>89</v>
      </c>
      <c r="B79" s="28">
        <v>10</v>
      </c>
      <c r="C79" s="71"/>
      <c r="D79" s="35">
        <f t="shared" si="4"/>
        <v>10</v>
      </c>
      <c r="E79" s="48" t="s">
        <v>144</v>
      </c>
    </row>
    <row r="80" spans="1:5" ht="192.75" customHeight="1" x14ac:dyDescent="0.25">
      <c r="A80" s="41" t="s">
        <v>90</v>
      </c>
      <c r="B80" s="28">
        <v>1500</v>
      </c>
      <c r="C80" s="71"/>
      <c r="D80" s="59">
        <f t="shared" si="4"/>
        <v>1500</v>
      </c>
      <c r="E80" s="78" t="s">
        <v>186</v>
      </c>
    </row>
    <row r="81" spans="1:6" x14ac:dyDescent="0.25">
      <c r="A81" s="41" t="s">
        <v>114</v>
      </c>
      <c r="B81" s="28">
        <v>500</v>
      </c>
      <c r="C81" s="71"/>
      <c r="D81" s="39">
        <f t="shared" si="4"/>
        <v>500</v>
      </c>
      <c r="E81" s="52" t="s">
        <v>201</v>
      </c>
    </row>
    <row r="82" spans="1:6" ht="30" x14ac:dyDescent="0.25">
      <c r="A82" s="41" t="s">
        <v>115</v>
      </c>
      <c r="B82" s="28">
        <v>100</v>
      </c>
      <c r="C82" s="71"/>
      <c r="D82" s="35">
        <f t="shared" si="4"/>
        <v>100</v>
      </c>
      <c r="E82" s="52" t="s">
        <v>116</v>
      </c>
    </row>
    <row r="83" spans="1:6" x14ac:dyDescent="0.25">
      <c r="A83" s="47" t="s">
        <v>124</v>
      </c>
      <c r="B83" s="32">
        <v>350</v>
      </c>
      <c r="C83" s="73"/>
      <c r="D83" s="59">
        <f t="shared" si="4"/>
        <v>350</v>
      </c>
      <c r="E83" s="52" t="s">
        <v>179</v>
      </c>
    </row>
    <row r="84" spans="1:6" x14ac:dyDescent="0.25">
      <c r="A84" s="47" t="s">
        <v>176</v>
      </c>
      <c r="B84" s="32">
        <v>12700</v>
      </c>
      <c r="C84" s="73"/>
      <c r="D84" s="77">
        <f t="shared" si="4"/>
        <v>12700</v>
      </c>
      <c r="E84" s="52" t="s">
        <v>177</v>
      </c>
    </row>
    <row r="85" spans="1:6" x14ac:dyDescent="0.25">
      <c r="A85" s="47" t="s">
        <v>162</v>
      </c>
      <c r="B85" s="32">
        <v>12000</v>
      </c>
      <c r="C85" s="73"/>
      <c r="D85" s="59">
        <f t="shared" si="4"/>
        <v>12000</v>
      </c>
      <c r="E85" s="52" t="s">
        <v>178</v>
      </c>
    </row>
    <row r="86" spans="1:6" x14ac:dyDescent="0.25">
      <c r="A86" s="47"/>
      <c r="B86" s="28"/>
      <c r="C86" s="71"/>
      <c r="D86" s="35"/>
      <c r="E86" s="48"/>
    </row>
    <row r="87" spans="1:6" x14ac:dyDescent="0.25">
      <c r="A87" s="18" t="s">
        <v>31</v>
      </c>
      <c r="B87" s="27">
        <f>SUM(B88:B90)</f>
        <v>220</v>
      </c>
      <c r="C87" s="27">
        <f>SUM(C88:C90)</f>
        <v>0</v>
      </c>
      <c r="D87" s="34">
        <f>SUM(D88:D90)</f>
        <v>220</v>
      </c>
      <c r="E87" s="25"/>
    </row>
    <row r="88" spans="1:6" x14ac:dyDescent="0.25">
      <c r="A88" s="41" t="s">
        <v>91</v>
      </c>
      <c r="B88" s="28">
        <v>50</v>
      </c>
      <c r="C88" s="71"/>
      <c r="D88" s="35">
        <f>SUM(B88:C88)</f>
        <v>50</v>
      </c>
      <c r="E88" s="48" t="s">
        <v>145</v>
      </c>
    </row>
    <row r="89" spans="1:6" x14ac:dyDescent="0.25">
      <c r="A89" s="41" t="s">
        <v>92</v>
      </c>
      <c r="B89" s="28">
        <v>10</v>
      </c>
      <c r="C89" s="71"/>
      <c r="D89" s="35">
        <f>SUM(B89:C89)</f>
        <v>10</v>
      </c>
      <c r="E89" s="48" t="s">
        <v>146</v>
      </c>
    </row>
    <row r="90" spans="1:6" x14ac:dyDescent="0.25">
      <c r="A90" s="41" t="s">
        <v>93</v>
      </c>
      <c r="B90" s="28">
        <v>160</v>
      </c>
      <c r="C90" s="71"/>
      <c r="D90" s="39">
        <f>SUM(B90:C90)</f>
        <v>160</v>
      </c>
      <c r="E90" s="48" t="s">
        <v>147</v>
      </c>
    </row>
    <row r="91" spans="1:6" x14ac:dyDescent="0.25">
      <c r="A91" s="8"/>
      <c r="B91" s="28"/>
      <c r="C91" s="28"/>
      <c r="D91" s="35"/>
      <c r="E91" s="22"/>
    </row>
    <row r="92" spans="1:6" x14ac:dyDescent="0.25">
      <c r="A92" s="18" t="s">
        <v>32</v>
      </c>
      <c r="B92" s="27">
        <f>SUM(B93:B93)</f>
        <v>50</v>
      </c>
      <c r="C92" s="27">
        <f>SUM(C93:C93)</f>
        <v>0</v>
      </c>
      <c r="D92" s="34">
        <f>SUM(D93:D93)</f>
        <v>50</v>
      </c>
      <c r="E92" s="25"/>
    </row>
    <row r="93" spans="1:6" x14ac:dyDescent="0.25">
      <c r="A93" s="41" t="s">
        <v>94</v>
      </c>
      <c r="B93" s="28">
        <v>50</v>
      </c>
      <c r="C93" s="73"/>
      <c r="D93" s="35">
        <f>SUM(B93:C93)</f>
        <v>50</v>
      </c>
      <c r="E93" s="48"/>
    </row>
    <row r="94" spans="1:6" x14ac:dyDescent="0.25">
      <c r="A94" s="4"/>
      <c r="B94" s="31"/>
      <c r="C94" s="31"/>
      <c r="D94" s="38"/>
      <c r="E94" s="48"/>
    </row>
    <row r="95" spans="1:6" x14ac:dyDescent="0.25">
      <c r="A95" s="18" t="s">
        <v>33</v>
      </c>
      <c r="B95" s="27">
        <f>SUM(B96+B108+B109+B110+B111+B112+B113+B114)</f>
        <v>1207.7</v>
      </c>
      <c r="C95" s="27">
        <f>SUM(C96+C108+C109+C110+C111+C112+C113+C114)</f>
        <v>0</v>
      </c>
      <c r="D95" s="34">
        <f>SUM(D96+D108+D109+D110+D111+D112+D113+D114)</f>
        <v>1207.7</v>
      </c>
      <c r="E95" s="25"/>
      <c r="F95" s="76"/>
    </row>
    <row r="96" spans="1:6" x14ac:dyDescent="0.25">
      <c r="A96" s="41" t="s">
        <v>95</v>
      </c>
      <c r="B96" s="28">
        <f>SUM(B97:B107)</f>
        <v>743.6</v>
      </c>
      <c r="C96" s="28">
        <f>SUM(C97:C107)</f>
        <v>0</v>
      </c>
      <c r="D96" s="35">
        <f>SUM(D97:D107)</f>
        <v>743.6</v>
      </c>
      <c r="E96" s="48" t="s">
        <v>180</v>
      </c>
      <c r="F96" s="76"/>
    </row>
    <row r="97" spans="1:7" x14ac:dyDescent="0.25">
      <c r="A97" s="44" t="s">
        <v>96</v>
      </c>
      <c r="B97" s="31">
        <v>350</v>
      </c>
      <c r="C97" s="31"/>
      <c r="D97" s="75">
        <f t="shared" ref="D97:D114" si="5">SUM(B97:C97)</f>
        <v>350</v>
      </c>
      <c r="E97" s="48"/>
    </row>
    <row r="98" spans="1:7" x14ac:dyDescent="0.25">
      <c r="A98" s="44" t="s">
        <v>97</v>
      </c>
      <c r="B98" s="31">
        <v>140</v>
      </c>
      <c r="C98" s="31"/>
      <c r="D98" s="75">
        <f t="shared" si="5"/>
        <v>140</v>
      </c>
      <c r="E98" s="48"/>
    </row>
    <row r="99" spans="1:7" x14ac:dyDescent="0.25">
      <c r="A99" s="44" t="s">
        <v>156</v>
      </c>
      <c r="B99" s="31">
        <v>10</v>
      </c>
      <c r="C99" s="31"/>
      <c r="D99" s="75">
        <f t="shared" si="5"/>
        <v>10</v>
      </c>
      <c r="E99" s="48"/>
    </row>
    <row r="100" spans="1:7" x14ac:dyDescent="0.25">
      <c r="A100" s="44" t="s">
        <v>54</v>
      </c>
      <c r="B100" s="31">
        <v>2</v>
      </c>
      <c r="C100" s="31"/>
      <c r="D100" s="38">
        <f t="shared" si="5"/>
        <v>2</v>
      </c>
      <c r="E100" s="48"/>
      <c r="F100" s="76"/>
    </row>
    <row r="101" spans="1:7" ht="30" x14ac:dyDescent="0.25">
      <c r="A101" s="44" t="s">
        <v>98</v>
      </c>
      <c r="B101" s="31">
        <v>110</v>
      </c>
      <c r="C101" s="74"/>
      <c r="D101" s="38">
        <f t="shared" si="5"/>
        <v>110</v>
      </c>
      <c r="E101" s="48" t="s">
        <v>130</v>
      </c>
    </row>
    <row r="102" spans="1:7" x14ac:dyDescent="0.25">
      <c r="A102" s="44" t="s">
        <v>99</v>
      </c>
      <c r="B102" s="31">
        <v>12.6</v>
      </c>
      <c r="C102" s="74"/>
      <c r="D102" s="38">
        <f t="shared" si="5"/>
        <v>12.6</v>
      </c>
      <c r="E102" s="48"/>
    </row>
    <row r="103" spans="1:7" x14ac:dyDescent="0.25">
      <c r="A103" s="44" t="s">
        <v>100</v>
      </c>
      <c r="B103" s="31">
        <v>5</v>
      </c>
      <c r="C103" s="31"/>
      <c r="D103" s="38">
        <f t="shared" si="5"/>
        <v>5</v>
      </c>
      <c r="E103" s="48"/>
      <c r="G103" s="76"/>
    </row>
    <row r="104" spans="1:7" x14ac:dyDescent="0.25">
      <c r="A104" s="44" t="s">
        <v>101</v>
      </c>
      <c r="B104" s="31">
        <v>10</v>
      </c>
      <c r="C104" s="31"/>
      <c r="D104" s="38">
        <f t="shared" si="5"/>
        <v>10</v>
      </c>
      <c r="E104" s="48"/>
    </row>
    <row r="105" spans="1:7" x14ac:dyDescent="0.25">
      <c r="A105" s="44" t="s">
        <v>199</v>
      </c>
      <c r="B105" s="31">
        <v>90</v>
      </c>
      <c r="C105" s="31"/>
      <c r="D105" s="38">
        <f t="shared" si="5"/>
        <v>90</v>
      </c>
      <c r="E105" s="48" t="s">
        <v>200</v>
      </c>
    </row>
    <row r="106" spans="1:7" x14ac:dyDescent="0.25">
      <c r="A106" s="44" t="s">
        <v>102</v>
      </c>
      <c r="B106" s="31">
        <v>10</v>
      </c>
      <c r="C106" s="31"/>
      <c r="D106" s="38">
        <f t="shared" si="5"/>
        <v>10</v>
      </c>
      <c r="E106" s="48"/>
    </row>
    <row r="107" spans="1:7" x14ac:dyDescent="0.25">
      <c r="A107" s="44" t="s">
        <v>103</v>
      </c>
      <c r="B107" s="31">
        <v>4</v>
      </c>
      <c r="C107" s="31"/>
      <c r="D107" s="38">
        <f t="shared" si="5"/>
        <v>4</v>
      </c>
      <c r="E107" s="48"/>
    </row>
    <row r="108" spans="1:7" x14ac:dyDescent="0.25">
      <c r="A108" s="47" t="s">
        <v>104</v>
      </c>
      <c r="B108" s="28">
        <v>20</v>
      </c>
      <c r="C108" s="73"/>
      <c r="D108" s="39">
        <f t="shared" si="5"/>
        <v>20</v>
      </c>
      <c r="E108" s="48"/>
    </row>
    <row r="109" spans="1:7" x14ac:dyDescent="0.25">
      <c r="A109" s="41" t="s">
        <v>81</v>
      </c>
      <c r="B109" s="28">
        <v>15</v>
      </c>
      <c r="C109" s="71"/>
      <c r="D109" s="35">
        <f t="shared" si="5"/>
        <v>15</v>
      </c>
      <c r="E109" s="48" t="s">
        <v>129</v>
      </c>
    </row>
    <row r="110" spans="1:7" ht="30" x14ac:dyDescent="0.25">
      <c r="A110" s="47" t="s">
        <v>105</v>
      </c>
      <c r="B110" s="28">
        <v>220</v>
      </c>
      <c r="C110" s="71"/>
      <c r="D110" s="35">
        <f t="shared" si="5"/>
        <v>220</v>
      </c>
      <c r="E110" s="48" t="s">
        <v>128</v>
      </c>
    </row>
    <row r="111" spans="1:7" x14ac:dyDescent="0.25">
      <c r="A111" s="41" t="s">
        <v>106</v>
      </c>
      <c r="B111" s="28">
        <v>54.1</v>
      </c>
      <c r="C111" s="71"/>
      <c r="D111" s="35">
        <f t="shared" si="5"/>
        <v>54.1</v>
      </c>
      <c r="E111" s="48" t="s">
        <v>127</v>
      </c>
    </row>
    <row r="112" spans="1:7" x14ac:dyDescent="0.25">
      <c r="A112" s="41" t="s">
        <v>107</v>
      </c>
      <c r="B112" s="28">
        <v>55</v>
      </c>
      <c r="C112" s="71"/>
      <c r="D112" s="35">
        <f t="shared" si="5"/>
        <v>55</v>
      </c>
      <c r="E112" s="48" t="s">
        <v>126</v>
      </c>
    </row>
    <row r="113" spans="1:7" x14ac:dyDescent="0.25">
      <c r="A113" s="41" t="s">
        <v>108</v>
      </c>
      <c r="B113" s="28">
        <v>50</v>
      </c>
      <c r="C113" s="73"/>
      <c r="D113" s="35">
        <f t="shared" si="5"/>
        <v>50</v>
      </c>
      <c r="E113" s="48"/>
    </row>
    <row r="114" spans="1:7" x14ac:dyDescent="0.25">
      <c r="A114" s="41" t="s">
        <v>197</v>
      </c>
      <c r="B114" s="28">
        <v>50</v>
      </c>
      <c r="C114" s="73"/>
      <c r="D114" s="35">
        <f t="shared" si="5"/>
        <v>50</v>
      </c>
      <c r="E114" s="48" t="s">
        <v>198</v>
      </c>
    </row>
    <row r="115" spans="1:7" x14ac:dyDescent="0.25">
      <c r="A115" s="8"/>
      <c r="B115" s="28"/>
      <c r="C115" s="28"/>
      <c r="D115" s="35"/>
      <c r="E115" s="48"/>
    </row>
    <row r="116" spans="1:7" x14ac:dyDescent="0.25">
      <c r="A116" s="18" t="s">
        <v>34</v>
      </c>
      <c r="B116" s="27">
        <f>SUM(B117:B121)</f>
        <v>10844.7</v>
      </c>
      <c r="C116" s="27">
        <f>SUM(C117:C121)</f>
        <v>0</v>
      </c>
      <c r="D116" s="34">
        <f>SUM(D117:D121)</f>
        <v>10844.7</v>
      </c>
      <c r="E116" s="51"/>
    </row>
    <row r="117" spans="1:7" x14ac:dyDescent="0.25">
      <c r="A117" s="41" t="s">
        <v>109</v>
      </c>
      <c r="B117" s="28">
        <v>100</v>
      </c>
      <c r="C117" s="28"/>
      <c r="D117" s="37">
        <f>SUM(B117:C117)</f>
        <v>100</v>
      </c>
      <c r="E117" s="48"/>
    </row>
    <row r="118" spans="1:7" x14ac:dyDescent="0.25">
      <c r="A118" s="41" t="s">
        <v>110</v>
      </c>
      <c r="B118" s="28">
        <v>350</v>
      </c>
      <c r="C118" s="32"/>
      <c r="D118" s="35">
        <f>SUM(B118:C118)</f>
        <v>350</v>
      </c>
      <c r="E118" s="48" t="s">
        <v>166</v>
      </c>
      <c r="F118" s="76"/>
    </row>
    <row r="119" spans="1:7" x14ac:dyDescent="0.25">
      <c r="A119" s="41" t="s">
        <v>111</v>
      </c>
      <c r="B119" s="28">
        <v>144.69999999999999</v>
      </c>
      <c r="C119" s="28"/>
      <c r="D119" s="35">
        <f>SUM(B119:C119)</f>
        <v>144.69999999999999</v>
      </c>
      <c r="E119" s="48"/>
    </row>
    <row r="120" spans="1:7" x14ac:dyDescent="0.25">
      <c r="A120" s="41" t="s">
        <v>112</v>
      </c>
      <c r="B120" s="28">
        <v>10200</v>
      </c>
      <c r="C120" s="28"/>
      <c r="D120" s="59">
        <f>SUM(B120:C120)</f>
        <v>10200</v>
      </c>
      <c r="E120" s="48" t="s">
        <v>204</v>
      </c>
      <c r="G120" s="76"/>
    </row>
    <row r="121" spans="1:7" ht="45" x14ac:dyDescent="0.25">
      <c r="A121" s="41" t="s">
        <v>113</v>
      </c>
      <c r="B121" s="28">
        <v>50</v>
      </c>
      <c r="C121" s="28"/>
      <c r="D121" s="39">
        <f>SUM(B121:C121)</f>
        <v>50</v>
      </c>
      <c r="E121" s="48" t="s">
        <v>125</v>
      </c>
    </row>
    <row r="122" spans="1:7" x14ac:dyDescent="0.25">
      <c r="A122" s="41"/>
      <c r="B122" s="28"/>
      <c r="C122" s="28"/>
      <c r="D122" s="39"/>
      <c r="E122" s="48"/>
    </row>
    <row r="123" spans="1:7" x14ac:dyDescent="0.25">
      <c r="A123" s="70" t="s">
        <v>157</v>
      </c>
      <c r="B123" s="27">
        <f>SUM(B124)</f>
        <v>2691.5</v>
      </c>
      <c r="C123" s="27">
        <f>SUM(C124)</f>
        <v>0</v>
      </c>
      <c r="D123" s="34">
        <f>SUM(D124)</f>
        <v>2691.5</v>
      </c>
      <c r="E123" s="79"/>
    </row>
    <row r="124" spans="1:7" x14ac:dyDescent="0.25">
      <c r="A124" s="41" t="s">
        <v>158</v>
      </c>
      <c r="B124" s="28">
        <f>SUM(B125:B126)</f>
        <v>2691.5</v>
      </c>
      <c r="C124" s="28">
        <f>SUM(C125:C126)</f>
        <v>0</v>
      </c>
      <c r="D124" s="39">
        <f>SUM(D125:D126)</f>
        <v>2691.5</v>
      </c>
      <c r="E124" s="48"/>
    </row>
    <row r="125" spans="1:7" ht="45" x14ac:dyDescent="0.25">
      <c r="A125" s="69" t="s">
        <v>159</v>
      </c>
      <c r="B125" s="28">
        <v>2658.8</v>
      </c>
      <c r="C125" s="71"/>
      <c r="D125" s="39">
        <f>SUM(B125:C125)</f>
        <v>2658.8</v>
      </c>
      <c r="E125" s="53" t="s">
        <v>163</v>
      </c>
    </row>
    <row r="126" spans="1:7" x14ac:dyDescent="0.25">
      <c r="A126" s="69" t="s">
        <v>170</v>
      </c>
      <c r="B126" s="28">
        <v>32.700000000000003</v>
      </c>
      <c r="C126" s="71"/>
      <c r="D126" s="39">
        <f>SUM(B126:C126)</f>
        <v>32.700000000000003</v>
      </c>
      <c r="E126" s="48"/>
    </row>
    <row r="127" spans="1:7" x14ac:dyDescent="0.25">
      <c r="A127" s="69"/>
      <c r="B127" s="28"/>
      <c r="C127" s="28"/>
      <c r="D127" s="39"/>
      <c r="E127" s="48"/>
    </row>
    <row r="128" spans="1:7" x14ac:dyDescent="0.25">
      <c r="A128" s="70" t="s">
        <v>160</v>
      </c>
      <c r="B128" s="27">
        <v>455</v>
      </c>
      <c r="C128" s="27"/>
      <c r="D128" s="34">
        <f>SUM(B128:C128)</f>
        <v>455</v>
      </c>
      <c r="E128" s="79"/>
      <c r="F128" s="76"/>
    </row>
    <row r="129" spans="1:5" x14ac:dyDescent="0.25">
      <c r="A129" s="4"/>
      <c r="B129" s="31"/>
      <c r="C129" s="31"/>
      <c r="D129" s="38"/>
      <c r="E129" s="48"/>
    </row>
    <row r="130" spans="1:5" x14ac:dyDescent="0.25">
      <c r="A130" s="20" t="s">
        <v>35</v>
      </c>
      <c r="B130" s="33">
        <f>SUM(B7+B20+B23+B59+B73+B87+B92+B95+B116+B123+B128)</f>
        <v>80200.899999999994</v>
      </c>
      <c r="C130" s="33">
        <f>SUM(C7+C20+C23+C59+C73+C87+C92+C95+C116)</f>
        <v>0</v>
      </c>
      <c r="D130" s="40">
        <f>SUM(D7+D20+D23+D59+D73+D87+D92+D95+D116+D123+D128)</f>
        <v>80200.899999999994</v>
      </c>
      <c r="E130" s="26"/>
    </row>
    <row r="132" spans="1:5" x14ac:dyDescent="0.25">
      <c r="B132" s="76"/>
      <c r="D132" s="76"/>
    </row>
    <row r="134" spans="1:5" x14ac:dyDescent="0.25">
      <c r="D134" s="76"/>
    </row>
    <row r="137" spans="1:5" x14ac:dyDescent="0.25">
      <c r="D137" s="76"/>
    </row>
  </sheetData>
  <mergeCells count="8">
    <mergeCell ref="A1:E1"/>
    <mergeCell ref="A3:E3"/>
    <mergeCell ref="A4:E4"/>
    <mergeCell ref="A2:E2"/>
    <mergeCell ref="D75:D77"/>
    <mergeCell ref="C75:C77"/>
    <mergeCell ref="B75:B77"/>
    <mergeCell ref="A75:A77"/>
  </mergeCells>
  <pageMargins left="0.59055118110236227" right="0.59055118110236227" top="0.78740157480314965" bottom="0.78740157480314965" header="0.31496062992125984" footer="0.31496062992125984"/>
  <pageSetup paperSize="9" scale="75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PRIJMY</vt:lpstr>
      <vt:lpstr>VYDAJE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Hývlová Simona</dc:creator>
  <cp:lastModifiedBy>Hývlová Simona</cp:lastModifiedBy>
  <cp:lastPrinted>2023-08-25T07:18:15Z</cp:lastPrinted>
  <dcterms:created xsi:type="dcterms:W3CDTF">2017-10-26T07:12:17Z</dcterms:created>
  <dcterms:modified xsi:type="dcterms:W3CDTF">2023-11-03T06:45:36Z</dcterms:modified>
</cp:coreProperties>
</file>